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'Individuale'!$A$4:$J$94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<sst xmlns="http://schemas.openxmlformats.org/spreadsheetml/2006/main" count="418" uniqueCount="221">
  <si>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</si>
  <si>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</si>
  <si>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</si>
  <si>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</si>
  <si>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</si>
  <si>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</si>
  <si>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</si>
  <si>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</si>
  <si>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</si>
  <si>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</si>
  <si>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</si>
  <si>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Andrea</t>
  </si>
  <si>
    <t>Alessandro</t>
  </si>
  <si>
    <t>Marco</t>
  </si>
  <si>
    <t>Antonio</t>
  </si>
  <si>
    <t>Stefano</t>
  </si>
  <si>
    <t>Mauro</t>
  </si>
  <si>
    <t>Angelo</t>
  </si>
  <si>
    <t>Roberto</t>
  </si>
  <si>
    <t>Francesco</t>
  </si>
  <si>
    <t>Paolo</t>
  </si>
  <si>
    <t>Fabrizio</t>
  </si>
  <si>
    <t>Claudio</t>
  </si>
  <si>
    <t>Giuseppe</t>
  </si>
  <si>
    <t>Vincenzo</t>
  </si>
  <si>
    <t>Daniele</t>
  </si>
  <si>
    <t>Massimiliano</t>
  </si>
  <si>
    <t>Mario</t>
  </si>
  <si>
    <t>Gianluca</t>
  </si>
  <si>
    <t>Franco</t>
  </si>
  <si>
    <t>Carlo</t>
  </si>
  <si>
    <t>Corrado</t>
  </si>
  <si>
    <t>Giovanni</t>
  </si>
  <si>
    <t>Adriano</t>
  </si>
  <si>
    <t>Maurizio</t>
  </si>
  <si>
    <t>Luca</t>
  </si>
  <si>
    <t>Cristiano</t>
  </si>
  <si>
    <t>Anna</t>
  </si>
  <si>
    <t>Ettore</t>
  </si>
  <si>
    <t>Luigi</t>
  </si>
  <si>
    <t>Giorgio</t>
  </si>
  <si>
    <t>Massimo</t>
  </si>
  <si>
    <t>Marcello</t>
  </si>
  <si>
    <t>Chiara</t>
  </si>
  <si>
    <t>Simona</t>
  </si>
  <si>
    <t>Federica</t>
  </si>
  <si>
    <t>Maria Teresa</t>
  </si>
  <si>
    <t>Minici</t>
  </si>
  <si>
    <t>M35</t>
  </si>
  <si>
    <t>LBM Sport Team</t>
  </si>
  <si>
    <t>D'Innocenti</t>
  </si>
  <si>
    <t>GMS Subiaco</t>
  </si>
  <si>
    <t>Le Lerre</t>
  </si>
  <si>
    <t>Andre'</t>
  </si>
  <si>
    <t>M50</t>
  </si>
  <si>
    <t>Atletica Tusculum RS 001</t>
  </si>
  <si>
    <t>Bizzarri</t>
  </si>
  <si>
    <t>TM23</t>
  </si>
  <si>
    <t>Urbani</t>
  </si>
  <si>
    <t>M40</t>
  </si>
  <si>
    <t>Sci Club Gran Sasso</t>
  </si>
  <si>
    <t>D'Aurizio</t>
  </si>
  <si>
    <t>M45</t>
  </si>
  <si>
    <t>SDS L'Aquila</t>
  </si>
  <si>
    <t>Cannone</t>
  </si>
  <si>
    <t>Mistercamp Running</t>
  </si>
  <si>
    <t>Esposito</t>
  </si>
  <si>
    <t>Tibur Ecotrail</t>
  </si>
  <si>
    <t>Datti</t>
  </si>
  <si>
    <t>Uisp Roma</t>
  </si>
  <si>
    <t>Atletica Vicovaro</t>
  </si>
  <si>
    <t>Sassi</t>
  </si>
  <si>
    <t>Canali</t>
  </si>
  <si>
    <t>Atletica Morolo</t>
  </si>
  <si>
    <t>Franceschi</t>
  </si>
  <si>
    <t>Matteo</t>
  </si>
  <si>
    <t>Libero</t>
  </si>
  <si>
    <t>Rossi</t>
  </si>
  <si>
    <t>Bernardo</t>
  </si>
  <si>
    <t>Moroni</t>
  </si>
  <si>
    <t>Free Runners</t>
  </si>
  <si>
    <t>La valle</t>
  </si>
  <si>
    <t>podistica Eretum</t>
  </si>
  <si>
    <t>Farris</t>
  </si>
  <si>
    <t>Libertas atl. albano</t>
  </si>
  <si>
    <t>Trombetta</t>
  </si>
  <si>
    <t>Seritti</t>
  </si>
  <si>
    <t>Parks Trail</t>
  </si>
  <si>
    <t>Alibardi</t>
  </si>
  <si>
    <t>Tiziano</t>
  </si>
  <si>
    <t>Centro Fitness Montello</t>
  </si>
  <si>
    <t>Semprini</t>
  </si>
  <si>
    <t>Marciatori Simbruini</t>
  </si>
  <si>
    <t>Pagano</t>
  </si>
  <si>
    <t>Alessio</t>
  </si>
  <si>
    <t>Running Club Futura</t>
  </si>
  <si>
    <t>Pawlikowski</t>
  </si>
  <si>
    <t>Krzysztof</t>
  </si>
  <si>
    <t>Uisp</t>
  </si>
  <si>
    <t>Caisaletin</t>
  </si>
  <si>
    <t>Nelly</t>
  </si>
  <si>
    <t>F35</t>
  </si>
  <si>
    <t>GS Lital</t>
  </si>
  <si>
    <t>Falcone</t>
  </si>
  <si>
    <t>Atl. Carsoli</t>
  </si>
  <si>
    <t>Zarelli</t>
  </si>
  <si>
    <t>Piccioni</t>
  </si>
  <si>
    <t>Pozzi</t>
  </si>
  <si>
    <t>Marco valerio</t>
  </si>
  <si>
    <t>Cannuccia</t>
  </si>
  <si>
    <t>Running Evolution Colonna</t>
  </si>
  <si>
    <t>Castellucci</t>
  </si>
  <si>
    <t>Marathon Club Roma</t>
  </si>
  <si>
    <t>Piattella</t>
  </si>
  <si>
    <t>Asd vivere l'aniene</t>
  </si>
  <si>
    <t>Cavalagli</t>
  </si>
  <si>
    <t>Camerlengo</t>
  </si>
  <si>
    <t>M55</t>
  </si>
  <si>
    <t>Renzi</t>
  </si>
  <si>
    <t>Cittaducale Runners Club</t>
  </si>
  <si>
    <t>Gigliotti</t>
  </si>
  <si>
    <t>Villa Guglielmi</t>
  </si>
  <si>
    <t>Policella</t>
  </si>
  <si>
    <t>Gerard</t>
  </si>
  <si>
    <t>Atina Trail Running</t>
  </si>
  <si>
    <t>Scognamiglio</t>
  </si>
  <si>
    <t>Carletti</t>
  </si>
  <si>
    <t>Atl. Monterotondo Srl</t>
  </si>
  <si>
    <t>Asciutti</t>
  </si>
  <si>
    <t>Atletica orte</t>
  </si>
  <si>
    <t>Mozo</t>
  </si>
  <si>
    <t>Laura flores</t>
  </si>
  <si>
    <t>F23</t>
  </si>
  <si>
    <t>Graziani</t>
  </si>
  <si>
    <t>Rodolfo mario</t>
  </si>
  <si>
    <t>Plus Ultra</t>
  </si>
  <si>
    <t>Mariani</t>
  </si>
  <si>
    <t>Lorenzo</t>
  </si>
  <si>
    <t>M60</t>
  </si>
  <si>
    <t>Pellis</t>
  </si>
  <si>
    <t>Ambrosini</t>
  </si>
  <si>
    <t>F40</t>
  </si>
  <si>
    <t>Scifoni</t>
  </si>
  <si>
    <t>Palombi</t>
  </si>
  <si>
    <t>Maceroni</t>
  </si>
  <si>
    <t>Benito</t>
  </si>
  <si>
    <t>Fatato</t>
  </si>
  <si>
    <t>Carmine</t>
  </si>
  <si>
    <t>Antimi</t>
  </si>
  <si>
    <t>Valeri</t>
  </si>
  <si>
    <t>Leone</t>
  </si>
  <si>
    <t>La Primula Bianca</t>
  </si>
  <si>
    <t>Alimonti</t>
  </si>
  <si>
    <t>Astra Roma</t>
  </si>
  <si>
    <t>Staffulani</t>
  </si>
  <si>
    <t>Golvelli</t>
  </si>
  <si>
    <t>Cacchioni</t>
  </si>
  <si>
    <t>Benedetto</t>
  </si>
  <si>
    <t>Fienili</t>
  </si>
  <si>
    <t>Fidanza</t>
  </si>
  <si>
    <t>Osvaldo</t>
  </si>
  <si>
    <t>Canepa</t>
  </si>
  <si>
    <t>Aureliano</t>
  </si>
  <si>
    <t>Fornari</t>
  </si>
  <si>
    <t>Antonella</t>
  </si>
  <si>
    <t>F45</t>
  </si>
  <si>
    <t>Lacerra</t>
  </si>
  <si>
    <t>Fiorenzo</t>
  </si>
  <si>
    <t>Polisportiva Namaste'</t>
  </si>
  <si>
    <t>Maioli</t>
  </si>
  <si>
    <t>Podistica Pomezia</t>
  </si>
  <si>
    <t>Pelliconi</t>
  </si>
  <si>
    <t>Top runners castelli romani</t>
  </si>
  <si>
    <t>Felizioli</t>
  </si>
  <si>
    <t>Juvenia 2000</t>
  </si>
  <si>
    <t>Addati</t>
  </si>
  <si>
    <t>Innocenzi</t>
  </si>
  <si>
    <t>Ferranti</t>
  </si>
  <si>
    <t>Patrizia</t>
  </si>
  <si>
    <t>F55</t>
  </si>
  <si>
    <t>Fiocca</t>
  </si>
  <si>
    <t>Fausto</t>
  </si>
  <si>
    <t>M65</t>
  </si>
  <si>
    <t>Aquilini</t>
  </si>
  <si>
    <t>Cat Sport Roma</t>
  </si>
  <si>
    <t>Marino</t>
  </si>
  <si>
    <t>Chaturanga dinusha</t>
  </si>
  <si>
    <t>Jayalatghe</t>
  </si>
  <si>
    <t>Romeo lironcurti</t>
  </si>
  <si>
    <t>Simona cristina</t>
  </si>
  <si>
    <t>Giardi</t>
  </si>
  <si>
    <t>Valentina</t>
  </si>
  <si>
    <t>Altobelli</t>
  </si>
  <si>
    <t>Volpi</t>
  </si>
  <si>
    <t>Enrico</t>
  </si>
  <si>
    <t>Monacelli</t>
  </si>
  <si>
    <t>Patrizio</t>
  </si>
  <si>
    <t>Semeraro</t>
  </si>
  <si>
    <t>Podistica Val di Pesa</t>
  </si>
  <si>
    <t>Di Pastena</t>
  </si>
  <si>
    <t>Podistica Tiburtina</t>
  </si>
  <si>
    <t>F50</t>
  </si>
  <si>
    <t>Cavallaro</t>
  </si>
  <si>
    <t>F60</t>
  </si>
  <si>
    <t>Ordonez Tacuri</t>
  </si>
  <si>
    <t>Angel Reynaldo</t>
  </si>
  <si>
    <t>D'Adamo</t>
  </si>
  <si>
    <t>Galasso</t>
  </si>
  <si>
    <t>Liana</t>
  </si>
  <si>
    <t>Dirix</t>
  </si>
  <si>
    <t>D'allarmi</t>
  </si>
  <si>
    <t>Elvira</t>
  </si>
  <si>
    <t>Areni</t>
  </si>
  <si>
    <t>Milanetti</t>
  </si>
  <si>
    <t>Balzotti</t>
  </si>
  <si>
    <t>Rossano</t>
  </si>
  <si>
    <t>Rieti atletica</t>
  </si>
  <si>
    <t>Maratona Trail dei Monti Lucretili</t>
  </si>
  <si>
    <t xml:space="preserve">33ª edizione </t>
  </si>
  <si>
    <t>Vicovaro (RM) Italia - Domenica 01/06/2014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</si>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</sst>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1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21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center" wrapText="1"/>
    </xf>
    <xf numFmtId="21" fontId="51" fillId="35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51" fillId="35" borderId="13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217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218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219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21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2" t="s">
        <v>47</v>
      </c>
      <c r="C5" s="32" t="s">
        <v>23</v>
      </c>
      <c r="D5" s="33" t="s">
        <v>48</v>
      </c>
      <c r="E5" s="32" t="s">
        <v>49</v>
      </c>
      <c r="F5" s="34">
        <v>0.07190972222222222</v>
      </c>
      <c r="G5" s="34">
        <v>0.07190972222222222</v>
      </c>
      <c r="H5" s="12" t="str">
        <f aca="true" t="shared" si="0" ref="H5:H28">TEXT(INT((HOUR(G5)*3600+MINUTE(G5)*60+SECOND(G5))/$J$3/60),"0")&amp;"."&amp;TEXT(MOD((HOUR(G5)*3600+MINUTE(G5)*60+SECOND(G5))/$J$3,60),"00")&amp;"/km"</f>
        <v>4.56/km</v>
      </c>
      <c r="I5" s="24">
        <f aca="true" t="shared" si="1" ref="I5:I28">G5-$G$5</f>
        <v>0</v>
      </c>
      <c r="J5" s="24">
        <f>G5-INDEX($G$5:$G$104,MATCH(D5,$D$5:$D$104,0))</f>
        <v>0</v>
      </c>
    </row>
    <row r="6" spans="1:10" s="10" customFormat="1" ht="15" customHeight="1">
      <c r="A6" s="13">
        <v>2</v>
      </c>
      <c r="B6" s="35" t="s">
        <v>50</v>
      </c>
      <c r="C6" s="35" t="s">
        <v>13</v>
      </c>
      <c r="D6" s="36" t="s">
        <v>48</v>
      </c>
      <c r="E6" s="35" t="s">
        <v>51</v>
      </c>
      <c r="F6" s="37">
        <v>0.0719212962962963</v>
      </c>
      <c r="G6" s="37">
        <v>0.0719212962962963</v>
      </c>
      <c r="H6" s="13" t="str">
        <f t="shared" si="0"/>
        <v>4.56/km</v>
      </c>
      <c r="I6" s="14">
        <f t="shared" si="1"/>
        <v>1.157407407408051E-05</v>
      </c>
      <c r="J6" s="14">
        <f>G6-INDEX($G$5:$G$104,MATCH(D6,$D$5:$D$104,0))</f>
        <v>1.157407407408051E-05</v>
      </c>
    </row>
    <row r="7" spans="1:10" s="10" customFormat="1" ht="15" customHeight="1">
      <c r="A7" s="13">
        <v>3</v>
      </c>
      <c r="B7" s="35" t="s">
        <v>52</v>
      </c>
      <c r="C7" s="35" t="s">
        <v>53</v>
      </c>
      <c r="D7" s="36" t="s">
        <v>54</v>
      </c>
      <c r="E7" s="35" t="s">
        <v>55</v>
      </c>
      <c r="F7" s="37">
        <v>0.07467592592592592</v>
      </c>
      <c r="G7" s="37">
        <v>0.07467592592592592</v>
      </c>
      <c r="H7" s="13" t="str">
        <f t="shared" si="0"/>
        <v>5.07/km</v>
      </c>
      <c r="I7" s="14">
        <f t="shared" si="1"/>
        <v>0.0027662037037037013</v>
      </c>
      <c r="J7" s="14">
        <f>G7-INDEX($G$5:$G$104,MATCH(D7,$D$5:$D$104,0))</f>
        <v>0</v>
      </c>
    </row>
    <row r="8" spans="1:10" s="10" customFormat="1" ht="15" customHeight="1">
      <c r="A8" s="13">
        <v>4</v>
      </c>
      <c r="B8" s="35" t="s">
        <v>56</v>
      </c>
      <c r="C8" s="35" t="s">
        <v>40</v>
      </c>
      <c r="D8" s="36" t="s">
        <v>57</v>
      </c>
      <c r="E8" s="35" t="s">
        <v>51</v>
      </c>
      <c r="F8" s="37">
        <v>0.07708333333333334</v>
      </c>
      <c r="G8" s="37">
        <v>0.07708333333333334</v>
      </c>
      <c r="H8" s="13" t="str">
        <f t="shared" si="0"/>
        <v>5.17/km</v>
      </c>
      <c r="I8" s="14">
        <f t="shared" si="1"/>
        <v>0.005173611111111115</v>
      </c>
      <c r="J8" s="14">
        <f>G8-INDEX($G$5:$G$104,MATCH(D8,$D$5:$D$104,0))</f>
        <v>0</v>
      </c>
    </row>
    <row r="9" spans="1:10" s="10" customFormat="1" ht="15" customHeight="1">
      <c r="A9" s="13">
        <v>5</v>
      </c>
      <c r="B9" s="35" t="s">
        <v>58</v>
      </c>
      <c r="C9" s="35" t="s">
        <v>25</v>
      </c>
      <c r="D9" s="36" t="s">
        <v>59</v>
      </c>
      <c r="E9" s="35" t="s">
        <v>60</v>
      </c>
      <c r="F9" s="37">
        <v>0.0775462962962963</v>
      </c>
      <c r="G9" s="37">
        <v>0.0775462962962963</v>
      </c>
      <c r="H9" s="13" t="str">
        <f t="shared" si="0"/>
        <v>5.19/km</v>
      </c>
      <c r="I9" s="14">
        <f t="shared" si="1"/>
        <v>0.005636574074074072</v>
      </c>
      <c r="J9" s="14">
        <f>G9-INDEX($G$5:$G$104,MATCH(D9,$D$5:$D$104,0))</f>
        <v>0</v>
      </c>
    </row>
    <row r="10" spans="1:10" s="10" customFormat="1" ht="15" customHeight="1">
      <c r="A10" s="13">
        <v>6</v>
      </c>
      <c r="B10" s="35" t="s">
        <v>61</v>
      </c>
      <c r="C10" s="35" t="s">
        <v>19</v>
      </c>
      <c r="D10" s="36" t="s">
        <v>62</v>
      </c>
      <c r="E10" s="35" t="s">
        <v>63</v>
      </c>
      <c r="F10" s="37">
        <v>0.07769675925925926</v>
      </c>
      <c r="G10" s="37">
        <v>0.07769675925925926</v>
      </c>
      <c r="H10" s="13" t="str">
        <f t="shared" si="0"/>
        <v>5.20/km</v>
      </c>
      <c r="I10" s="14">
        <f t="shared" si="1"/>
        <v>0.005787037037037035</v>
      </c>
      <c r="J10" s="14">
        <f>G10-INDEX($G$5:$G$104,MATCH(D10,$D$5:$D$104,0))</f>
        <v>0</v>
      </c>
    </row>
    <row r="11" spans="1:10" s="10" customFormat="1" ht="15" customHeight="1">
      <c r="A11" s="13">
        <v>7</v>
      </c>
      <c r="B11" s="35" t="s">
        <v>64</v>
      </c>
      <c r="C11" s="35" t="s">
        <v>17</v>
      </c>
      <c r="D11" s="36" t="s">
        <v>59</v>
      </c>
      <c r="E11" s="35" t="s">
        <v>65</v>
      </c>
      <c r="F11" s="37">
        <v>0.07803240740740741</v>
      </c>
      <c r="G11" s="37">
        <v>0.07803240740740741</v>
      </c>
      <c r="H11" s="13" t="str">
        <f t="shared" si="0"/>
        <v>5.21/km</v>
      </c>
      <c r="I11" s="14">
        <f t="shared" si="1"/>
        <v>0.006122685185185189</v>
      </c>
      <c r="J11" s="14">
        <f>G11-INDEX($G$5:$G$104,MATCH(D11,$D$5:$D$104,0))</f>
        <v>0.0004861111111111177</v>
      </c>
    </row>
    <row r="12" spans="1:10" s="10" customFormat="1" ht="15" customHeight="1">
      <c r="A12" s="13">
        <v>8</v>
      </c>
      <c r="B12" s="35" t="s">
        <v>66</v>
      </c>
      <c r="C12" s="35" t="s">
        <v>23</v>
      </c>
      <c r="D12" s="36" t="s">
        <v>48</v>
      </c>
      <c r="E12" s="35" t="s">
        <v>67</v>
      </c>
      <c r="F12" s="37">
        <v>0.07916666666666666</v>
      </c>
      <c r="G12" s="37">
        <v>0.07916666666666666</v>
      </c>
      <c r="H12" s="13" t="str">
        <f t="shared" si="0"/>
        <v>5.26/km</v>
      </c>
      <c r="I12" s="14">
        <f t="shared" si="1"/>
        <v>0.007256944444444441</v>
      </c>
      <c r="J12" s="14">
        <f>G12-INDEX($G$5:$G$104,MATCH(D12,$D$5:$D$104,0))</f>
        <v>0.007256944444444441</v>
      </c>
    </row>
    <row r="13" spans="1:10" s="10" customFormat="1" ht="15" customHeight="1">
      <c r="A13" s="13">
        <v>9</v>
      </c>
      <c r="B13" s="35" t="s">
        <v>68</v>
      </c>
      <c r="C13" s="35" t="s">
        <v>20</v>
      </c>
      <c r="D13" s="36" t="s">
        <v>57</v>
      </c>
      <c r="E13" s="35" t="s">
        <v>69</v>
      </c>
      <c r="F13" s="37">
        <v>0.07998842592592592</v>
      </c>
      <c r="G13" s="37">
        <v>0.07998842592592592</v>
      </c>
      <c r="H13" s="13" t="str">
        <f t="shared" si="0"/>
        <v>5.29/km</v>
      </c>
      <c r="I13" s="14">
        <f t="shared" si="1"/>
        <v>0.008078703703703699</v>
      </c>
      <c r="J13" s="14">
        <f>G13-INDEX($G$5:$G$104,MATCH(D13,$D$5:$D$104,0))</f>
        <v>0.002905092592592584</v>
      </c>
    </row>
    <row r="14" spans="1:10" s="10" customFormat="1" ht="15" customHeight="1">
      <c r="A14" s="13">
        <v>10</v>
      </c>
      <c r="B14" s="35" t="s">
        <v>31</v>
      </c>
      <c r="C14" s="35" t="s">
        <v>15</v>
      </c>
      <c r="D14" s="36" t="s">
        <v>62</v>
      </c>
      <c r="E14" s="35" t="s">
        <v>70</v>
      </c>
      <c r="F14" s="37">
        <v>0.08112268518518519</v>
      </c>
      <c r="G14" s="37">
        <v>0.08112268518518519</v>
      </c>
      <c r="H14" s="13" t="str">
        <f t="shared" si="0"/>
        <v>5.34/km</v>
      </c>
      <c r="I14" s="14">
        <f t="shared" si="1"/>
        <v>0.009212962962962964</v>
      </c>
      <c r="J14" s="14">
        <f>G14-INDEX($G$5:$G$104,MATCH(D14,$D$5:$D$104,0))</f>
        <v>0.0034259259259259295</v>
      </c>
    </row>
    <row r="15" spans="1:10" s="10" customFormat="1" ht="15" customHeight="1">
      <c r="A15" s="21">
        <v>11</v>
      </c>
      <c r="B15" s="41" t="s">
        <v>71</v>
      </c>
      <c r="C15" s="41" t="s">
        <v>27</v>
      </c>
      <c r="D15" s="42" t="s">
        <v>62</v>
      </c>
      <c r="E15" s="41" t="s">
        <v>220</v>
      </c>
      <c r="F15" s="43">
        <v>0.08306712962962963</v>
      </c>
      <c r="G15" s="43">
        <v>0.08306712962962963</v>
      </c>
      <c r="H15" s="21" t="str">
        <f t="shared" si="0"/>
        <v>5.42/km</v>
      </c>
      <c r="I15" s="22">
        <f t="shared" si="1"/>
        <v>0.011157407407407408</v>
      </c>
      <c r="J15" s="22">
        <f>G15-INDEX($G$5:$G$104,MATCH(D15,$D$5:$D$104,0))</f>
        <v>0.005370370370370373</v>
      </c>
    </row>
    <row r="16" spans="1:10" s="10" customFormat="1" ht="15" customHeight="1">
      <c r="A16" s="13">
        <v>12</v>
      </c>
      <c r="B16" s="35" t="s">
        <v>72</v>
      </c>
      <c r="C16" s="35" t="s">
        <v>18</v>
      </c>
      <c r="D16" s="36" t="s">
        <v>62</v>
      </c>
      <c r="E16" s="35" t="s">
        <v>73</v>
      </c>
      <c r="F16" s="37">
        <v>0.08457175925925926</v>
      </c>
      <c r="G16" s="37">
        <v>0.08457175925925926</v>
      </c>
      <c r="H16" s="13" t="str">
        <f t="shared" si="0"/>
        <v>5.48/km</v>
      </c>
      <c r="I16" s="14">
        <f t="shared" si="1"/>
        <v>0.012662037037037041</v>
      </c>
      <c r="J16" s="14">
        <f>G16-INDEX($G$5:$G$104,MATCH(D16,$D$5:$D$104,0))</f>
        <v>0.006875000000000006</v>
      </c>
    </row>
    <row r="17" spans="1:10" s="10" customFormat="1" ht="15" customHeight="1">
      <c r="A17" s="13">
        <v>13</v>
      </c>
      <c r="B17" s="35" t="s">
        <v>74</v>
      </c>
      <c r="C17" s="35" t="s">
        <v>75</v>
      </c>
      <c r="D17" s="36" t="s">
        <v>48</v>
      </c>
      <c r="E17" s="35" t="s">
        <v>76</v>
      </c>
      <c r="F17" s="37">
        <v>0.08605324074074074</v>
      </c>
      <c r="G17" s="37">
        <v>0.08605324074074074</v>
      </c>
      <c r="H17" s="13" t="str">
        <f t="shared" si="0"/>
        <v>5.54/km</v>
      </c>
      <c r="I17" s="14">
        <f t="shared" si="1"/>
        <v>0.014143518518518514</v>
      </c>
      <c r="J17" s="14">
        <f>G17-INDEX($G$5:$G$104,MATCH(D17,$D$5:$D$104,0))</f>
        <v>0.014143518518518514</v>
      </c>
    </row>
    <row r="18" spans="1:10" s="10" customFormat="1" ht="15" customHeight="1">
      <c r="A18" s="13">
        <v>14</v>
      </c>
      <c r="B18" s="35" t="s">
        <v>77</v>
      </c>
      <c r="C18" s="35" t="s">
        <v>78</v>
      </c>
      <c r="D18" s="36" t="s">
        <v>48</v>
      </c>
      <c r="E18" s="35" t="s">
        <v>51</v>
      </c>
      <c r="F18" s="37">
        <v>0.08628472222222222</v>
      </c>
      <c r="G18" s="37">
        <v>0.08628472222222222</v>
      </c>
      <c r="H18" s="13" t="str">
        <f t="shared" si="0"/>
        <v>5.55/km</v>
      </c>
      <c r="I18" s="14">
        <f t="shared" si="1"/>
        <v>0.014374999999999999</v>
      </c>
      <c r="J18" s="14">
        <f>G18-INDEX($G$5:$G$104,MATCH(D18,$D$5:$D$104,0))</f>
        <v>0.014374999999999999</v>
      </c>
    </row>
    <row r="19" spans="1:10" s="10" customFormat="1" ht="15" customHeight="1">
      <c r="A19" s="13">
        <v>15</v>
      </c>
      <c r="B19" s="35" t="s">
        <v>79</v>
      </c>
      <c r="C19" s="35" t="s">
        <v>35</v>
      </c>
      <c r="D19" s="36" t="s">
        <v>57</v>
      </c>
      <c r="E19" s="35" t="s">
        <v>80</v>
      </c>
      <c r="F19" s="37">
        <v>0.08763888888888889</v>
      </c>
      <c r="G19" s="37">
        <v>0.08763888888888889</v>
      </c>
      <c r="H19" s="13" t="str">
        <f t="shared" si="0"/>
        <v>6.01/km</v>
      </c>
      <c r="I19" s="14">
        <f t="shared" si="1"/>
        <v>0.01572916666666667</v>
      </c>
      <c r="J19" s="14">
        <f>G19-INDEX($G$5:$G$104,MATCH(D19,$D$5:$D$104,0))</f>
        <v>0.010555555555555554</v>
      </c>
    </row>
    <row r="20" spans="1:10" s="10" customFormat="1" ht="15" customHeight="1">
      <c r="A20" s="13">
        <v>16</v>
      </c>
      <c r="B20" s="35" t="s">
        <v>81</v>
      </c>
      <c r="C20" s="35" t="s">
        <v>11</v>
      </c>
      <c r="D20" s="36" t="s">
        <v>62</v>
      </c>
      <c r="E20" s="35" t="s">
        <v>82</v>
      </c>
      <c r="F20" s="37">
        <v>0.0883912037037037</v>
      </c>
      <c r="G20" s="37">
        <v>0.0883912037037037</v>
      </c>
      <c r="H20" s="13" t="str">
        <f t="shared" si="0"/>
        <v>6.04/km</v>
      </c>
      <c r="I20" s="14">
        <f t="shared" si="1"/>
        <v>0.016481481481481472</v>
      </c>
      <c r="J20" s="14">
        <f>G20-INDEX($G$5:$G$104,MATCH(D20,$D$5:$D$104,0))</f>
        <v>0.010694444444444437</v>
      </c>
    </row>
    <row r="21" spans="1:10" s="10" customFormat="1" ht="15" customHeight="1">
      <c r="A21" s="13">
        <v>17</v>
      </c>
      <c r="B21" s="35" t="s">
        <v>83</v>
      </c>
      <c r="C21" s="35" t="s">
        <v>41</v>
      </c>
      <c r="D21" s="36" t="s">
        <v>62</v>
      </c>
      <c r="E21" s="35" t="s">
        <v>84</v>
      </c>
      <c r="F21" s="37">
        <v>0.08849537037037036</v>
      </c>
      <c r="G21" s="37">
        <v>0.08849537037037036</v>
      </c>
      <c r="H21" s="13" t="str">
        <f t="shared" si="0"/>
        <v>6.04/km</v>
      </c>
      <c r="I21" s="14">
        <f t="shared" si="1"/>
        <v>0.01658564814814814</v>
      </c>
      <c r="J21" s="14">
        <f>G21-INDEX($G$5:$G$104,MATCH(D21,$D$5:$D$104,0))</f>
        <v>0.010798611111111106</v>
      </c>
    </row>
    <row r="22" spans="1:10" s="10" customFormat="1" ht="15" customHeight="1">
      <c r="A22" s="13">
        <v>18</v>
      </c>
      <c r="B22" s="35" t="s">
        <v>85</v>
      </c>
      <c r="C22" s="35" t="s">
        <v>18</v>
      </c>
      <c r="D22" s="36" t="s">
        <v>59</v>
      </c>
      <c r="E22" s="35" t="s">
        <v>51</v>
      </c>
      <c r="F22" s="37">
        <v>0.08865740740740741</v>
      </c>
      <c r="G22" s="37">
        <v>0.08865740740740741</v>
      </c>
      <c r="H22" s="13" t="str">
        <f t="shared" si="0"/>
        <v>6.05/km</v>
      </c>
      <c r="I22" s="14">
        <f t="shared" si="1"/>
        <v>0.016747685185185185</v>
      </c>
      <c r="J22" s="14">
        <f>G22-INDEX($G$5:$G$104,MATCH(D22,$D$5:$D$104,0))</f>
        <v>0.011111111111111113</v>
      </c>
    </row>
    <row r="23" spans="1:10" s="10" customFormat="1" ht="15" customHeight="1">
      <c r="A23" s="13">
        <v>19</v>
      </c>
      <c r="B23" s="35" t="s">
        <v>86</v>
      </c>
      <c r="C23" s="35" t="s">
        <v>21</v>
      </c>
      <c r="D23" s="36" t="s">
        <v>62</v>
      </c>
      <c r="E23" s="35" t="s">
        <v>87</v>
      </c>
      <c r="F23" s="37">
        <v>0.08870370370370372</v>
      </c>
      <c r="G23" s="37">
        <v>0.08870370370370372</v>
      </c>
      <c r="H23" s="13" t="str">
        <f t="shared" si="0"/>
        <v>6.05/km</v>
      </c>
      <c r="I23" s="14">
        <f t="shared" si="1"/>
        <v>0.016793981481481493</v>
      </c>
      <c r="J23" s="14">
        <f>G23-INDEX($G$5:$G$104,MATCH(D23,$D$5:$D$104,0))</f>
        <v>0.011006944444444458</v>
      </c>
    </row>
    <row r="24" spans="1:10" s="10" customFormat="1" ht="15" customHeight="1">
      <c r="A24" s="13">
        <v>20</v>
      </c>
      <c r="B24" s="35" t="s">
        <v>88</v>
      </c>
      <c r="C24" s="35" t="s">
        <v>89</v>
      </c>
      <c r="D24" s="36" t="s">
        <v>59</v>
      </c>
      <c r="E24" s="35" t="s">
        <v>90</v>
      </c>
      <c r="F24" s="37">
        <v>0.08916666666666667</v>
      </c>
      <c r="G24" s="37">
        <v>0.08916666666666667</v>
      </c>
      <c r="H24" s="13" t="str">
        <f t="shared" si="0"/>
        <v>6.07/km</v>
      </c>
      <c r="I24" s="14">
        <f t="shared" si="1"/>
        <v>0.01725694444444445</v>
      </c>
      <c r="J24" s="14">
        <f>G24-INDEX($G$5:$G$104,MATCH(D24,$D$5:$D$104,0))</f>
        <v>0.011620370370370378</v>
      </c>
    </row>
    <row r="25" spans="1:10" s="10" customFormat="1" ht="15" customHeight="1">
      <c r="A25" s="13">
        <v>21</v>
      </c>
      <c r="B25" s="35" t="s">
        <v>91</v>
      </c>
      <c r="C25" s="35" t="s">
        <v>18</v>
      </c>
      <c r="D25" s="36" t="s">
        <v>54</v>
      </c>
      <c r="E25" s="35" t="s">
        <v>92</v>
      </c>
      <c r="F25" s="37">
        <v>0.09115740740740741</v>
      </c>
      <c r="G25" s="37">
        <v>0.09115740740740741</v>
      </c>
      <c r="H25" s="13" t="str">
        <f t="shared" si="0"/>
        <v>6.15/km</v>
      </c>
      <c r="I25" s="14">
        <f t="shared" si="1"/>
        <v>0.019247685185185187</v>
      </c>
      <c r="J25" s="14">
        <f>G25-INDEX($G$5:$G$104,MATCH(D25,$D$5:$D$104,0))</f>
        <v>0.016481481481481486</v>
      </c>
    </row>
    <row r="26" spans="1:10" s="10" customFormat="1" ht="15" customHeight="1">
      <c r="A26" s="13">
        <v>22</v>
      </c>
      <c r="B26" s="35" t="s">
        <v>93</v>
      </c>
      <c r="C26" s="35" t="s">
        <v>94</v>
      </c>
      <c r="D26" s="36" t="s">
        <v>48</v>
      </c>
      <c r="E26" s="35" t="s">
        <v>95</v>
      </c>
      <c r="F26" s="37">
        <v>0.09142361111111112</v>
      </c>
      <c r="G26" s="37">
        <v>0.09142361111111112</v>
      </c>
      <c r="H26" s="13" t="str">
        <f t="shared" si="0"/>
        <v>6.16/km</v>
      </c>
      <c r="I26" s="14">
        <f t="shared" si="1"/>
        <v>0.0195138888888889</v>
      </c>
      <c r="J26" s="14">
        <f>G26-INDEX($G$5:$G$104,MATCH(D26,$D$5:$D$104,0))</f>
        <v>0.0195138888888889</v>
      </c>
    </row>
    <row r="27" spans="1:10" s="10" customFormat="1" ht="15" customHeight="1">
      <c r="A27" s="13">
        <v>23</v>
      </c>
      <c r="B27" s="35" t="s">
        <v>96</v>
      </c>
      <c r="C27" s="35" t="s">
        <v>97</v>
      </c>
      <c r="D27" s="36" t="s">
        <v>57</v>
      </c>
      <c r="E27" s="35" t="s">
        <v>98</v>
      </c>
      <c r="F27" s="37">
        <v>0.09157407407407407</v>
      </c>
      <c r="G27" s="37">
        <v>0.09157407407407407</v>
      </c>
      <c r="H27" s="13" t="str">
        <f t="shared" si="0"/>
        <v>6.17/km</v>
      </c>
      <c r="I27" s="14">
        <f t="shared" si="1"/>
        <v>0.01966435185185185</v>
      </c>
      <c r="J27" s="14">
        <f>G27-INDEX($G$5:$G$104,MATCH(D27,$D$5:$D$104,0))</f>
        <v>0.014490740740740735</v>
      </c>
    </row>
    <row r="28" spans="1:10" s="11" customFormat="1" ht="15" customHeight="1">
      <c r="A28" s="13">
        <v>24</v>
      </c>
      <c r="B28" s="35" t="s">
        <v>99</v>
      </c>
      <c r="C28" s="35" t="s">
        <v>100</v>
      </c>
      <c r="D28" s="36" t="s">
        <v>101</v>
      </c>
      <c r="E28" s="35" t="s">
        <v>102</v>
      </c>
      <c r="F28" s="37">
        <v>0.09189814814814816</v>
      </c>
      <c r="G28" s="37">
        <v>0.09189814814814816</v>
      </c>
      <c r="H28" s="13" t="str">
        <f t="shared" si="0"/>
        <v>6.18/km</v>
      </c>
      <c r="I28" s="14">
        <f t="shared" si="1"/>
        <v>0.019988425925925937</v>
      </c>
      <c r="J28" s="14">
        <f>G28-INDEX($G$5:$G$104,MATCH(D28,$D$5:$D$104,0))</f>
        <v>0</v>
      </c>
    </row>
    <row r="29" spans="1:10" ht="15" customHeight="1">
      <c r="A29" s="13">
        <v>25</v>
      </c>
      <c r="B29" s="35" t="s">
        <v>103</v>
      </c>
      <c r="C29" s="35" t="s">
        <v>16</v>
      </c>
      <c r="D29" s="36" t="s">
        <v>62</v>
      </c>
      <c r="E29" s="35" t="s">
        <v>104</v>
      </c>
      <c r="F29" s="37">
        <v>0.09210648148148148</v>
      </c>
      <c r="G29" s="37">
        <v>0.09210648148148148</v>
      </c>
      <c r="H29" s="13" t="str">
        <f aca="true" t="shared" si="2" ref="H29:H92">TEXT(INT((HOUR(G29)*3600+MINUTE(G29)*60+SECOND(G29))/$J$3/60),"0")&amp;"."&amp;TEXT(MOD((HOUR(G29)*3600+MINUTE(G29)*60+SECOND(G29))/$J$3,60),"00")&amp;"/km"</f>
        <v>6.19/km</v>
      </c>
      <c r="I29" s="14">
        <f aca="true" t="shared" si="3" ref="I29:I92">G29-$G$5</f>
        <v>0.02019675925925926</v>
      </c>
      <c r="J29" s="14">
        <f>G29-INDEX($G$5:$G$104,MATCH(D29,$D$5:$D$104,0))</f>
        <v>0.014409722222222227</v>
      </c>
    </row>
    <row r="30" spans="1:10" ht="15" customHeight="1">
      <c r="A30" s="21">
        <v>26</v>
      </c>
      <c r="B30" s="41" t="s">
        <v>105</v>
      </c>
      <c r="C30" s="41" t="s">
        <v>15</v>
      </c>
      <c r="D30" s="42" t="s">
        <v>59</v>
      </c>
      <c r="E30" s="41" t="s">
        <v>220</v>
      </c>
      <c r="F30" s="43">
        <v>0.09229166666666666</v>
      </c>
      <c r="G30" s="43">
        <v>0.09229166666666666</v>
      </c>
      <c r="H30" s="21" t="str">
        <f t="shared" si="2"/>
        <v>6.20/km</v>
      </c>
      <c r="I30" s="22">
        <f t="shared" si="3"/>
        <v>0.02038194444444444</v>
      </c>
      <c r="J30" s="22">
        <f>G30-INDEX($G$5:$G$104,MATCH(D30,$D$5:$D$104,0))</f>
        <v>0.014745370370370367</v>
      </c>
    </row>
    <row r="31" spans="1:10" ht="15" customHeight="1">
      <c r="A31" s="21">
        <v>27</v>
      </c>
      <c r="B31" s="41" t="s">
        <v>106</v>
      </c>
      <c r="C31" s="41" t="s">
        <v>29</v>
      </c>
      <c r="D31" s="42" t="s">
        <v>54</v>
      </c>
      <c r="E31" s="41" t="s">
        <v>220</v>
      </c>
      <c r="F31" s="43">
        <v>0.09231481481481481</v>
      </c>
      <c r="G31" s="43">
        <v>0.09231481481481481</v>
      </c>
      <c r="H31" s="21" t="str">
        <f t="shared" si="2"/>
        <v>6.20/km</v>
      </c>
      <c r="I31" s="22">
        <f t="shared" si="3"/>
        <v>0.020405092592592586</v>
      </c>
      <c r="J31" s="22">
        <f>G31-INDEX($G$5:$G$104,MATCH(D31,$D$5:$D$104,0))</f>
        <v>0.017638888888888885</v>
      </c>
    </row>
    <row r="32" spans="1:10" ht="15" customHeight="1">
      <c r="A32" s="13">
        <v>28</v>
      </c>
      <c r="B32" s="35" t="s">
        <v>107</v>
      </c>
      <c r="C32" s="35" t="s">
        <v>108</v>
      </c>
      <c r="D32" s="36" t="s">
        <v>54</v>
      </c>
      <c r="E32" s="35" t="s">
        <v>67</v>
      </c>
      <c r="F32" s="37">
        <v>0.09234953703703704</v>
      </c>
      <c r="G32" s="37">
        <v>0.09234953703703704</v>
      </c>
      <c r="H32" s="13" t="str">
        <f t="shared" si="2"/>
        <v>6.20/km</v>
      </c>
      <c r="I32" s="14">
        <f t="shared" si="3"/>
        <v>0.020439814814814813</v>
      </c>
      <c r="J32" s="14">
        <f>G32-INDEX($G$5:$G$104,MATCH(D32,$D$5:$D$104,0))</f>
        <v>0.017673611111111112</v>
      </c>
    </row>
    <row r="33" spans="1:10" ht="15" customHeight="1">
      <c r="A33" s="13">
        <v>29</v>
      </c>
      <c r="B33" s="35" t="s">
        <v>109</v>
      </c>
      <c r="C33" s="35" t="s">
        <v>46</v>
      </c>
      <c r="D33" s="36" t="s">
        <v>101</v>
      </c>
      <c r="E33" s="35" t="s">
        <v>110</v>
      </c>
      <c r="F33" s="37">
        <v>0.09386574074074074</v>
      </c>
      <c r="G33" s="37">
        <v>0.09386574074074074</v>
      </c>
      <c r="H33" s="13" t="str">
        <f t="shared" si="2"/>
        <v>6.26/km</v>
      </c>
      <c r="I33" s="14">
        <f t="shared" si="3"/>
        <v>0.021956018518518514</v>
      </c>
      <c r="J33" s="14">
        <f>G33-INDEX($G$5:$G$104,MATCH(D33,$D$5:$D$104,0))</f>
        <v>0.0019675925925925764</v>
      </c>
    </row>
    <row r="34" spans="1:10" ht="15" customHeight="1">
      <c r="A34" s="13">
        <v>30</v>
      </c>
      <c r="B34" s="35" t="s">
        <v>111</v>
      </c>
      <c r="C34" s="35" t="s">
        <v>25</v>
      </c>
      <c r="D34" s="36" t="s">
        <v>48</v>
      </c>
      <c r="E34" s="35" t="s">
        <v>112</v>
      </c>
      <c r="F34" s="37">
        <v>0.09407407407407407</v>
      </c>
      <c r="G34" s="37">
        <v>0.09407407407407407</v>
      </c>
      <c r="H34" s="13" t="str">
        <f t="shared" si="2"/>
        <v>6.27/km</v>
      </c>
      <c r="I34" s="14">
        <f t="shared" si="3"/>
        <v>0.022164351851851852</v>
      </c>
      <c r="J34" s="14">
        <f>G34-INDEX($G$5:$G$104,MATCH(D34,$D$5:$D$104,0))</f>
        <v>0.022164351851851852</v>
      </c>
    </row>
    <row r="35" spans="1:10" ht="15" customHeight="1">
      <c r="A35" s="13">
        <v>31</v>
      </c>
      <c r="B35" s="35" t="s">
        <v>113</v>
      </c>
      <c r="C35" s="35" t="s">
        <v>40</v>
      </c>
      <c r="D35" s="36" t="s">
        <v>48</v>
      </c>
      <c r="E35" s="35" t="s">
        <v>114</v>
      </c>
      <c r="F35" s="37">
        <v>0.09413194444444445</v>
      </c>
      <c r="G35" s="37">
        <v>0.09413194444444445</v>
      </c>
      <c r="H35" s="13" t="str">
        <f t="shared" si="2"/>
        <v>6.27/km</v>
      </c>
      <c r="I35" s="14">
        <f t="shared" si="3"/>
        <v>0.022222222222222227</v>
      </c>
      <c r="J35" s="14">
        <f>G35-INDEX($G$5:$G$104,MATCH(D35,$D$5:$D$104,0))</f>
        <v>0.022222222222222227</v>
      </c>
    </row>
    <row r="36" spans="1:10" ht="15" customHeight="1">
      <c r="A36" s="13">
        <v>32</v>
      </c>
      <c r="B36" s="35" t="s">
        <v>115</v>
      </c>
      <c r="C36" s="35" t="s">
        <v>22</v>
      </c>
      <c r="D36" s="36" t="s">
        <v>54</v>
      </c>
      <c r="E36" s="35" t="s">
        <v>49</v>
      </c>
      <c r="F36" s="37">
        <v>0.09423611111111112</v>
      </c>
      <c r="G36" s="37">
        <v>0.09423611111111112</v>
      </c>
      <c r="H36" s="13" t="str">
        <f t="shared" si="2"/>
        <v>6.28/km</v>
      </c>
      <c r="I36" s="14">
        <f t="shared" si="3"/>
        <v>0.022326388888888896</v>
      </c>
      <c r="J36" s="14">
        <f>G36-INDEX($G$5:$G$104,MATCH(D36,$D$5:$D$104,0))</f>
        <v>0.019560185185185194</v>
      </c>
    </row>
    <row r="37" spans="1:10" ht="15" customHeight="1">
      <c r="A37" s="13">
        <v>33</v>
      </c>
      <c r="B37" s="35" t="s">
        <v>116</v>
      </c>
      <c r="C37" s="35" t="s">
        <v>27</v>
      </c>
      <c r="D37" s="36" t="s">
        <v>117</v>
      </c>
      <c r="E37" s="35" t="s">
        <v>104</v>
      </c>
      <c r="F37" s="37">
        <v>0.09488425925925925</v>
      </c>
      <c r="G37" s="37">
        <v>0.09488425925925925</v>
      </c>
      <c r="H37" s="13" t="str">
        <f t="shared" si="2"/>
        <v>6.30/km</v>
      </c>
      <c r="I37" s="14">
        <f t="shared" si="3"/>
        <v>0.02297453703703703</v>
      </c>
      <c r="J37" s="14">
        <f>G37-INDEX($G$5:$G$104,MATCH(D37,$D$5:$D$104,0))</f>
        <v>0</v>
      </c>
    </row>
    <row r="38" spans="1:10" ht="15" customHeight="1">
      <c r="A38" s="13">
        <v>34</v>
      </c>
      <c r="B38" s="35" t="s">
        <v>118</v>
      </c>
      <c r="C38" s="35" t="s">
        <v>28</v>
      </c>
      <c r="D38" s="36" t="s">
        <v>59</v>
      </c>
      <c r="E38" s="35" t="s">
        <v>119</v>
      </c>
      <c r="F38" s="37">
        <v>0.09543981481481482</v>
      </c>
      <c r="G38" s="37">
        <v>0.09543981481481482</v>
      </c>
      <c r="H38" s="13" t="str">
        <f t="shared" si="2"/>
        <v>6.33/km</v>
      </c>
      <c r="I38" s="14">
        <f t="shared" si="3"/>
        <v>0.023530092592592602</v>
      </c>
      <c r="J38" s="14">
        <f>G38-INDEX($G$5:$G$104,MATCH(D38,$D$5:$D$104,0))</f>
        <v>0.01789351851851853</v>
      </c>
    </row>
    <row r="39" spans="1:10" ht="15" customHeight="1">
      <c r="A39" s="13">
        <v>35</v>
      </c>
      <c r="B39" s="35" t="s">
        <v>120</v>
      </c>
      <c r="C39" s="35" t="s">
        <v>30</v>
      </c>
      <c r="D39" s="36" t="s">
        <v>62</v>
      </c>
      <c r="E39" s="35" t="s">
        <v>121</v>
      </c>
      <c r="F39" s="37">
        <v>0.09598379629629629</v>
      </c>
      <c r="G39" s="37">
        <v>0.09598379629629629</v>
      </c>
      <c r="H39" s="13" t="str">
        <f t="shared" si="2"/>
        <v>6.35/km</v>
      </c>
      <c r="I39" s="14">
        <f t="shared" si="3"/>
        <v>0.024074074074074067</v>
      </c>
      <c r="J39" s="14">
        <f>G39-INDEX($G$5:$G$104,MATCH(D39,$D$5:$D$104,0))</f>
        <v>0.018287037037037032</v>
      </c>
    </row>
    <row r="40" spans="1:10" ht="15" customHeight="1">
      <c r="A40" s="13">
        <v>36</v>
      </c>
      <c r="B40" s="35" t="s">
        <v>122</v>
      </c>
      <c r="C40" s="35" t="s">
        <v>123</v>
      </c>
      <c r="D40" s="36" t="s">
        <v>59</v>
      </c>
      <c r="E40" s="35" t="s">
        <v>124</v>
      </c>
      <c r="F40" s="37">
        <v>0.09631944444444444</v>
      </c>
      <c r="G40" s="37">
        <v>0.09631944444444444</v>
      </c>
      <c r="H40" s="13" t="str">
        <f t="shared" si="2"/>
        <v>6.36/km</v>
      </c>
      <c r="I40" s="14">
        <f t="shared" si="3"/>
        <v>0.02440972222222222</v>
      </c>
      <c r="J40" s="14">
        <f>G40-INDEX($G$5:$G$104,MATCH(D40,$D$5:$D$104,0))</f>
        <v>0.01877314814814815</v>
      </c>
    </row>
    <row r="41" spans="1:10" ht="15" customHeight="1">
      <c r="A41" s="13">
        <v>37</v>
      </c>
      <c r="B41" s="35" t="s">
        <v>125</v>
      </c>
      <c r="C41" s="35" t="s">
        <v>24</v>
      </c>
      <c r="D41" s="36" t="s">
        <v>117</v>
      </c>
      <c r="E41" s="35" t="s">
        <v>87</v>
      </c>
      <c r="F41" s="37">
        <v>0.09671296296296296</v>
      </c>
      <c r="G41" s="37">
        <v>0.09671296296296296</v>
      </c>
      <c r="H41" s="13" t="str">
        <f t="shared" si="2"/>
        <v>6.38/km</v>
      </c>
      <c r="I41" s="14">
        <f t="shared" si="3"/>
        <v>0.024803240740740737</v>
      </c>
      <c r="J41" s="14">
        <f>G41-INDEX($G$5:$G$104,MATCH(D41,$D$5:$D$104,0))</f>
        <v>0.0018287037037037074</v>
      </c>
    </row>
    <row r="42" spans="1:10" ht="15" customHeight="1">
      <c r="A42" s="13">
        <v>38</v>
      </c>
      <c r="B42" s="35" t="s">
        <v>126</v>
      </c>
      <c r="C42" s="35" t="s">
        <v>12</v>
      </c>
      <c r="D42" s="36" t="s">
        <v>54</v>
      </c>
      <c r="E42" s="35" t="s">
        <v>127</v>
      </c>
      <c r="F42" s="37">
        <v>0.09689814814814816</v>
      </c>
      <c r="G42" s="37">
        <v>0.09689814814814816</v>
      </c>
      <c r="H42" s="13" t="str">
        <f t="shared" si="2"/>
        <v>6.39/km</v>
      </c>
      <c r="I42" s="14">
        <f t="shared" si="3"/>
        <v>0.02498842592592594</v>
      </c>
      <c r="J42" s="14">
        <f>G42-INDEX($G$5:$G$104,MATCH(D42,$D$5:$D$104,0))</f>
        <v>0.02222222222222224</v>
      </c>
    </row>
    <row r="43" spans="1:10" ht="15" customHeight="1">
      <c r="A43" s="13">
        <v>39</v>
      </c>
      <c r="B43" s="35" t="s">
        <v>128</v>
      </c>
      <c r="C43" s="35" t="s">
        <v>18</v>
      </c>
      <c r="D43" s="36" t="s">
        <v>48</v>
      </c>
      <c r="E43" s="35" t="s">
        <v>129</v>
      </c>
      <c r="F43" s="37">
        <v>0.09709490740740741</v>
      </c>
      <c r="G43" s="37">
        <v>0.09709490740740741</v>
      </c>
      <c r="H43" s="13" t="str">
        <f t="shared" si="2"/>
        <v>6.39/km</v>
      </c>
      <c r="I43" s="14">
        <f t="shared" si="3"/>
        <v>0.025185185185185185</v>
      </c>
      <c r="J43" s="14">
        <f>G43-INDEX($G$5:$G$104,MATCH(D43,$D$5:$D$104,0))</f>
        <v>0.025185185185185185</v>
      </c>
    </row>
    <row r="44" spans="1:10" ht="15" customHeight="1">
      <c r="A44" s="13">
        <v>40</v>
      </c>
      <c r="B44" s="35" t="s">
        <v>130</v>
      </c>
      <c r="C44" s="35" t="s">
        <v>131</v>
      </c>
      <c r="D44" s="36" t="s">
        <v>132</v>
      </c>
      <c r="E44" s="35" t="s">
        <v>67</v>
      </c>
      <c r="F44" s="37">
        <v>0.09782407407407408</v>
      </c>
      <c r="G44" s="37">
        <v>0.09782407407407408</v>
      </c>
      <c r="H44" s="13" t="str">
        <f t="shared" si="2"/>
        <v>6.42/km</v>
      </c>
      <c r="I44" s="14">
        <f t="shared" si="3"/>
        <v>0.025914351851851855</v>
      </c>
      <c r="J44" s="14">
        <f>G44-INDEX($G$5:$G$104,MATCH(D44,$D$5:$D$104,0))</f>
        <v>0</v>
      </c>
    </row>
    <row r="45" spans="1:10" ht="15" customHeight="1">
      <c r="A45" s="13">
        <v>41</v>
      </c>
      <c r="B45" s="35" t="s">
        <v>133</v>
      </c>
      <c r="C45" s="35" t="s">
        <v>134</v>
      </c>
      <c r="D45" s="36" t="s">
        <v>54</v>
      </c>
      <c r="E45" s="35" t="s">
        <v>135</v>
      </c>
      <c r="F45" s="37">
        <v>0.09810185185185184</v>
      </c>
      <c r="G45" s="37">
        <v>0.09810185185185184</v>
      </c>
      <c r="H45" s="13" t="str">
        <f t="shared" si="2"/>
        <v>6.44/km</v>
      </c>
      <c r="I45" s="14">
        <f t="shared" si="3"/>
        <v>0.02619212962962962</v>
      </c>
      <c r="J45" s="14">
        <f>G45-INDEX($G$5:$G$104,MATCH(D45,$D$5:$D$104,0))</f>
        <v>0.02342592592592592</v>
      </c>
    </row>
    <row r="46" spans="1:10" ht="15" customHeight="1">
      <c r="A46" s="13">
        <v>42</v>
      </c>
      <c r="B46" s="35" t="s">
        <v>136</v>
      </c>
      <c r="C46" s="35" t="s">
        <v>137</v>
      </c>
      <c r="D46" s="36" t="s">
        <v>138</v>
      </c>
      <c r="E46" s="35" t="s">
        <v>55</v>
      </c>
      <c r="F46" s="37">
        <v>0.09844907407407406</v>
      </c>
      <c r="G46" s="37">
        <v>0.09844907407407406</v>
      </c>
      <c r="H46" s="13" t="str">
        <f t="shared" si="2"/>
        <v>6.45/km</v>
      </c>
      <c r="I46" s="14">
        <f t="shared" si="3"/>
        <v>0.026539351851851842</v>
      </c>
      <c r="J46" s="14">
        <f>G46-INDEX($G$5:$G$104,MATCH(D46,$D$5:$D$104,0))</f>
        <v>0</v>
      </c>
    </row>
    <row r="47" spans="1:10" ht="15" customHeight="1">
      <c r="A47" s="13">
        <v>43</v>
      </c>
      <c r="B47" s="35" t="s">
        <v>139</v>
      </c>
      <c r="C47" s="35" t="s">
        <v>20</v>
      </c>
      <c r="D47" s="36" t="s">
        <v>59</v>
      </c>
      <c r="E47" s="35" t="s">
        <v>80</v>
      </c>
      <c r="F47" s="37">
        <v>0.09863425925925927</v>
      </c>
      <c r="G47" s="37">
        <v>0.09863425925925927</v>
      </c>
      <c r="H47" s="13" t="str">
        <f t="shared" si="2"/>
        <v>6.46/km</v>
      </c>
      <c r="I47" s="14">
        <f t="shared" si="3"/>
        <v>0.026724537037037047</v>
      </c>
      <c r="J47" s="14">
        <f>G47-INDEX($G$5:$G$104,MATCH(D47,$D$5:$D$104,0))</f>
        <v>0.021087962962962975</v>
      </c>
    </row>
    <row r="48" spans="1:10" ht="15" customHeight="1">
      <c r="A48" s="13">
        <v>44</v>
      </c>
      <c r="B48" s="35" t="s">
        <v>140</v>
      </c>
      <c r="C48" s="35" t="s">
        <v>44</v>
      </c>
      <c r="D48" s="36" t="s">
        <v>141</v>
      </c>
      <c r="E48" s="35" t="s">
        <v>49</v>
      </c>
      <c r="F48" s="37">
        <v>0.09899305555555556</v>
      </c>
      <c r="G48" s="37">
        <v>0.09899305555555556</v>
      </c>
      <c r="H48" s="13" t="str">
        <f t="shared" si="2"/>
        <v>6.47/km</v>
      </c>
      <c r="I48" s="14">
        <f t="shared" si="3"/>
        <v>0.027083333333333334</v>
      </c>
      <c r="J48" s="14">
        <f>G48-INDEX($G$5:$G$104,MATCH(D48,$D$5:$D$104,0))</f>
        <v>0</v>
      </c>
    </row>
    <row r="49" spans="1:10" ht="15" customHeight="1">
      <c r="A49" s="13">
        <v>45</v>
      </c>
      <c r="B49" s="35" t="s">
        <v>142</v>
      </c>
      <c r="C49" s="35" t="s">
        <v>33</v>
      </c>
      <c r="D49" s="36" t="s">
        <v>59</v>
      </c>
      <c r="E49" s="35" t="s">
        <v>49</v>
      </c>
      <c r="F49" s="37">
        <v>0.10199074074074073</v>
      </c>
      <c r="G49" s="37">
        <v>0.10199074074074073</v>
      </c>
      <c r="H49" s="13" t="str">
        <f t="shared" si="2"/>
        <v>6.60/km</v>
      </c>
      <c r="I49" s="14">
        <f t="shared" si="3"/>
        <v>0.030081018518518507</v>
      </c>
      <c r="J49" s="14">
        <f>G49-INDEX($G$5:$G$104,MATCH(D49,$D$5:$D$104,0))</f>
        <v>0.024444444444444435</v>
      </c>
    </row>
    <row r="50" spans="1:10" ht="15" customHeight="1">
      <c r="A50" s="13">
        <v>46</v>
      </c>
      <c r="B50" s="35" t="s">
        <v>143</v>
      </c>
      <c r="C50" s="35" t="s">
        <v>32</v>
      </c>
      <c r="D50" s="36" t="s">
        <v>59</v>
      </c>
      <c r="E50" s="35" t="s">
        <v>135</v>
      </c>
      <c r="F50" s="37">
        <v>0.10252314814814815</v>
      </c>
      <c r="G50" s="37">
        <v>0.10252314814814815</v>
      </c>
      <c r="H50" s="13" t="str">
        <f t="shared" si="2"/>
        <v>7.02/km</v>
      </c>
      <c r="I50" s="14">
        <f t="shared" si="3"/>
        <v>0.030613425925925933</v>
      </c>
      <c r="J50" s="14">
        <f>G50-INDEX($G$5:$G$104,MATCH(D50,$D$5:$D$104,0))</f>
        <v>0.02497685185185186</v>
      </c>
    </row>
    <row r="51" spans="1:10" ht="15" customHeight="1">
      <c r="A51" s="13">
        <v>47</v>
      </c>
      <c r="B51" s="35" t="s">
        <v>144</v>
      </c>
      <c r="C51" s="35" t="s">
        <v>145</v>
      </c>
      <c r="D51" s="36" t="s">
        <v>59</v>
      </c>
      <c r="E51" s="35" t="s">
        <v>135</v>
      </c>
      <c r="F51" s="37">
        <v>0.10252314814814815</v>
      </c>
      <c r="G51" s="37">
        <v>0.10252314814814815</v>
      </c>
      <c r="H51" s="13" t="str">
        <f t="shared" si="2"/>
        <v>7.02/km</v>
      </c>
      <c r="I51" s="14">
        <f t="shared" si="3"/>
        <v>0.030613425925925933</v>
      </c>
      <c r="J51" s="14">
        <f>G51-INDEX($G$5:$G$104,MATCH(D51,$D$5:$D$104,0))</f>
        <v>0.02497685185185186</v>
      </c>
    </row>
    <row r="52" spans="1:10" ht="15" customHeight="1">
      <c r="A52" s="13">
        <v>48</v>
      </c>
      <c r="B52" s="35" t="s">
        <v>146</v>
      </c>
      <c r="C52" s="35" t="s">
        <v>147</v>
      </c>
      <c r="D52" s="36" t="s">
        <v>62</v>
      </c>
      <c r="E52" s="35" t="s">
        <v>135</v>
      </c>
      <c r="F52" s="37">
        <v>0.10288194444444444</v>
      </c>
      <c r="G52" s="37">
        <v>0.10288194444444444</v>
      </c>
      <c r="H52" s="13" t="str">
        <f t="shared" si="2"/>
        <v>7.03/km</v>
      </c>
      <c r="I52" s="14">
        <f t="shared" si="3"/>
        <v>0.03097222222222222</v>
      </c>
      <c r="J52" s="14">
        <f>G52-INDEX($G$5:$G$104,MATCH(D52,$D$5:$D$104,0))</f>
        <v>0.025185185185185185</v>
      </c>
    </row>
    <row r="53" spans="1:10" ht="15" customHeight="1">
      <c r="A53" s="13">
        <v>49</v>
      </c>
      <c r="B53" s="35" t="s">
        <v>148</v>
      </c>
      <c r="C53" s="35" t="s">
        <v>11</v>
      </c>
      <c r="D53" s="36" t="s">
        <v>59</v>
      </c>
      <c r="E53" s="35" t="s">
        <v>129</v>
      </c>
      <c r="F53" s="37">
        <v>0.10295138888888888</v>
      </c>
      <c r="G53" s="37">
        <v>0.10295138888888888</v>
      </c>
      <c r="H53" s="13" t="str">
        <f t="shared" si="2"/>
        <v>7.04/km</v>
      </c>
      <c r="I53" s="14">
        <f t="shared" si="3"/>
        <v>0.031041666666666662</v>
      </c>
      <c r="J53" s="14">
        <f>G53-INDEX($G$5:$G$104,MATCH(D53,$D$5:$D$104,0))</f>
        <v>0.02540509259259259</v>
      </c>
    </row>
    <row r="54" spans="1:10" ht="15" customHeight="1">
      <c r="A54" s="21">
        <v>50</v>
      </c>
      <c r="B54" s="41" t="s">
        <v>149</v>
      </c>
      <c r="C54" s="41" t="s">
        <v>39</v>
      </c>
      <c r="D54" s="42" t="s">
        <v>62</v>
      </c>
      <c r="E54" s="41" t="s">
        <v>220</v>
      </c>
      <c r="F54" s="43">
        <v>0.10333333333333333</v>
      </c>
      <c r="G54" s="43">
        <v>0.10333333333333333</v>
      </c>
      <c r="H54" s="21" t="str">
        <f t="shared" si="2"/>
        <v>7.05/km</v>
      </c>
      <c r="I54" s="22">
        <f t="shared" si="3"/>
        <v>0.03142361111111111</v>
      </c>
      <c r="J54" s="22">
        <f>G54-INDEX($G$5:$G$104,MATCH(D54,$D$5:$D$104,0))</f>
        <v>0.025636574074074076</v>
      </c>
    </row>
    <row r="55" spans="1:10" ht="15" customHeight="1">
      <c r="A55" s="13">
        <v>51</v>
      </c>
      <c r="B55" s="35" t="s">
        <v>150</v>
      </c>
      <c r="C55" s="35" t="s">
        <v>14</v>
      </c>
      <c r="D55" s="36" t="s">
        <v>62</v>
      </c>
      <c r="E55" s="35" t="s">
        <v>151</v>
      </c>
      <c r="F55" s="37">
        <v>0.1034375</v>
      </c>
      <c r="G55" s="37">
        <v>0.1034375</v>
      </c>
      <c r="H55" s="13" t="str">
        <f t="shared" si="2"/>
        <v>7.06/km</v>
      </c>
      <c r="I55" s="14">
        <f t="shared" si="3"/>
        <v>0.03152777777777778</v>
      </c>
      <c r="J55" s="14">
        <f>G55-INDEX($G$5:$G$104,MATCH(D55,$D$5:$D$104,0))</f>
        <v>0.025740740740740745</v>
      </c>
    </row>
    <row r="56" spans="1:10" ht="15" customHeight="1">
      <c r="A56" s="13">
        <v>52</v>
      </c>
      <c r="B56" s="35" t="s">
        <v>152</v>
      </c>
      <c r="C56" s="35" t="s">
        <v>20</v>
      </c>
      <c r="D56" s="36" t="s">
        <v>54</v>
      </c>
      <c r="E56" s="35" t="s">
        <v>153</v>
      </c>
      <c r="F56" s="37">
        <v>0.10372685185185186</v>
      </c>
      <c r="G56" s="37">
        <v>0.10372685185185186</v>
      </c>
      <c r="H56" s="13" t="str">
        <f t="shared" si="2"/>
        <v>7.07/km</v>
      </c>
      <c r="I56" s="14">
        <f t="shared" si="3"/>
        <v>0.03181712962962964</v>
      </c>
      <c r="J56" s="14">
        <f>G56-INDEX($G$5:$G$104,MATCH(D56,$D$5:$D$104,0))</f>
        <v>0.02905092592592594</v>
      </c>
    </row>
    <row r="57" spans="1:10" ht="15" customHeight="1">
      <c r="A57" s="13">
        <v>53</v>
      </c>
      <c r="B57" s="35" t="s">
        <v>154</v>
      </c>
      <c r="C57" s="35" t="s">
        <v>42</v>
      </c>
      <c r="D57" s="36" t="s">
        <v>117</v>
      </c>
      <c r="E57" s="35" t="s">
        <v>76</v>
      </c>
      <c r="F57" s="37">
        <v>0.10385416666666668</v>
      </c>
      <c r="G57" s="37">
        <v>0.10385416666666668</v>
      </c>
      <c r="H57" s="13" t="str">
        <f t="shared" si="2"/>
        <v>7.07/km</v>
      </c>
      <c r="I57" s="14">
        <f t="shared" si="3"/>
        <v>0.031944444444444456</v>
      </c>
      <c r="J57" s="14">
        <f>G57-INDEX($G$5:$G$104,MATCH(D57,$D$5:$D$104,0))</f>
        <v>0.008969907407407426</v>
      </c>
    </row>
    <row r="58" spans="1:10" ht="15" customHeight="1">
      <c r="A58" s="21">
        <v>54</v>
      </c>
      <c r="B58" s="41" t="s">
        <v>155</v>
      </c>
      <c r="C58" s="41" t="s">
        <v>32</v>
      </c>
      <c r="D58" s="42" t="s">
        <v>138</v>
      </c>
      <c r="E58" s="41" t="s">
        <v>220</v>
      </c>
      <c r="F58" s="43">
        <v>0.1054976851851852</v>
      </c>
      <c r="G58" s="43">
        <v>0.1054976851851852</v>
      </c>
      <c r="H58" s="21" t="str">
        <f t="shared" si="2"/>
        <v>7.14/km</v>
      </c>
      <c r="I58" s="22">
        <f t="shared" si="3"/>
        <v>0.03358796296296297</v>
      </c>
      <c r="J58" s="22">
        <f>G58-INDEX($G$5:$G$104,MATCH(D58,$D$5:$D$104,0))</f>
        <v>0.0070486111111111305</v>
      </c>
    </row>
    <row r="59" spans="1:10" ht="15" customHeight="1">
      <c r="A59" s="13">
        <v>55</v>
      </c>
      <c r="B59" s="35" t="s">
        <v>156</v>
      </c>
      <c r="C59" s="35" t="s">
        <v>157</v>
      </c>
      <c r="D59" s="36" t="s">
        <v>117</v>
      </c>
      <c r="E59" s="35" t="s">
        <v>92</v>
      </c>
      <c r="F59" s="37">
        <v>0.10591435185185184</v>
      </c>
      <c r="G59" s="37">
        <v>0.10591435185185184</v>
      </c>
      <c r="H59" s="13" t="str">
        <f t="shared" si="2"/>
        <v>7.16/km</v>
      </c>
      <c r="I59" s="14">
        <f t="shared" si="3"/>
        <v>0.03400462962962962</v>
      </c>
      <c r="J59" s="14">
        <f>G59-INDEX($G$5:$G$104,MATCH(D59,$D$5:$D$104,0))</f>
        <v>0.011030092592592591</v>
      </c>
    </row>
    <row r="60" spans="1:10" ht="15" customHeight="1">
      <c r="A60" s="13">
        <v>56</v>
      </c>
      <c r="B60" s="35" t="s">
        <v>158</v>
      </c>
      <c r="C60" s="35" t="s">
        <v>21</v>
      </c>
      <c r="D60" s="36" t="s">
        <v>62</v>
      </c>
      <c r="E60" s="35" t="s">
        <v>49</v>
      </c>
      <c r="F60" s="37">
        <v>0.10678240740740741</v>
      </c>
      <c r="G60" s="37">
        <v>0.10678240740740741</v>
      </c>
      <c r="H60" s="13" t="str">
        <f t="shared" si="2"/>
        <v>7.19/km</v>
      </c>
      <c r="I60" s="14">
        <f t="shared" si="3"/>
        <v>0.03487268518518519</v>
      </c>
      <c r="J60" s="14">
        <f>G60-INDEX($G$5:$G$104,MATCH(D60,$D$5:$D$104,0))</f>
        <v>0.029085648148148152</v>
      </c>
    </row>
    <row r="61" spans="1:10" ht="15" customHeight="1">
      <c r="A61" s="13">
        <v>57</v>
      </c>
      <c r="B61" s="35" t="s">
        <v>159</v>
      </c>
      <c r="C61" s="35" t="s">
        <v>160</v>
      </c>
      <c r="D61" s="36" t="s">
        <v>62</v>
      </c>
      <c r="E61" s="35" t="s">
        <v>49</v>
      </c>
      <c r="F61" s="37">
        <v>0.10678240740740741</v>
      </c>
      <c r="G61" s="37">
        <v>0.10678240740740741</v>
      </c>
      <c r="H61" s="13" t="str">
        <f t="shared" si="2"/>
        <v>7.19/km</v>
      </c>
      <c r="I61" s="14">
        <f t="shared" si="3"/>
        <v>0.03487268518518519</v>
      </c>
      <c r="J61" s="14">
        <f>G61-INDEX($G$5:$G$104,MATCH(D61,$D$5:$D$104,0))</f>
        <v>0.029085648148148152</v>
      </c>
    </row>
    <row r="62" spans="1:10" ht="15" customHeight="1">
      <c r="A62" s="13">
        <v>58</v>
      </c>
      <c r="B62" s="35" t="s">
        <v>161</v>
      </c>
      <c r="C62" s="35" t="s">
        <v>162</v>
      </c>
      <c r="D62" s="36" t="s">
        <v>59</v>
      </c>
      <c r="E62" s="35" t="s">
        <v>69</v>
      </c>
      <c r="F62" s="37">
        <v>0.10682870370370372</v>
      </c>
      <c r="G62" s="37">
        <v>0.10682870370370372</v>
      </c>
      <c r="H62" s="13" t="str">
        <f t="shared" si="2"/>
        <v>7.20/km</v>
      </c>
      <c r="I62" s="14">
        <f t="shared" si="3"/>
        <v>0.034918981481481495</v>
      </c>
      <c r="J62" s="14">
        <f>G62-INDEX($G$5:$G$104,MATCH(D62,$D$5:$D$104,0))</f>
        <v>0.029282407407407424</v>
      </c>
    </row>
    <row r="63" spans="1:10" ht="15" customHeight="1">
      <c r="A63" s="13">
        <v>59</v>
      </c>
      <c r="B63" s="35" t="s">
        <v>163</v>
      </c>
      <c r="C63" s="35" t="s">
        <v>164</v>
      </c>
      <c r="D63" s="36" t="s">
        <v>165</v>
      </c>
      <c r="E63" s="35" t="s">
        <v>67</v>
      </c>
      <c r="F63" s="37">
        <v>0.10699074074074073</v>
      </c>
      <c r="G63" s="37">
        <v>0.10699074074074073</v>
      </c>
      <c r="H63" s="13" t="str">
        <f t="shared" si="2"/>
        <v>7.20/km</v>
      </c>
      <c r="I63" s="14">
        <f t="shared" si="3"/>
        <v>0.03508101851851851</v>
      </c>
      <c r="J63" s="14">
        <f>G63-INDEX($G$5:$G$104,MATCH(D63,$D$5:$D$104,0))</f>
        <v>0</v>
      </c>
    </row>
    <row r="64" spans="1:10" ht="15" customHeight="1">
      <c r="A64" s="13">
        <v>60</v>
      </c>
      <c r="B64" s="35" t="s">
        <v>166</v>
      </c>
      <c r="C64" s="35" t="s">
        <v>167</v>
      </c>
      <c r="D64" s="36" t="s">
        <v>117</v>
      </c>
      <c r="E64" s="35" t="s">
        <v>168</v>
      </c>
      <c r="F64" s="37">
        <v>0.10719907407407407</v>
      </c>
      <c r="G64" s="37">
        <v>0.10719907407407407</v>
      </c>
      <c r="H64" s="13" t="str">
        <f t="shared" si="2"/>
        <v>7.21/km</v>
      </c>
      <c r="I64" s="14">
        <f t="shared" si="3"/>
        <v>0.03528935185185185</v>
      </c>
      <c r="J64" s="14">
        <f>G64-INDEX($G$5:$G$104,MATCH(D64,$D$5:$D$104,0))</f>
        <v>0.01231481481481482</v>
      </c>
    </row>
    <row r="65" spans="1:10" ht="15" customHeight="1">
      <c r="A65" s="13">
        <v>61</v>
      </c>
      <c r="B65" s="35" t="s">
        <v>169</v>
      </c>
      <c r="C65" s="35" t="s">
        <v>34</v>
      </c>
      <c r="D65" s="36" t="s">
        <v>54</v>
      </c>
      <c r="E65" s="35" t="s">
        <v>170</v>
      </c>
      <c r="F65" s="37">
        <v>0.10737268518518518</v>
      </c>
      <c r="G65" s="37">
        <v>0.10737268518518518</v>
      </c>
      <c r="H65" s="13" t="str">
        <f t="shared" si="2"/>
        <v>7.22/km</v>
      </c>
      <c r="I65" s="14">
        <f t="shared" si="3"/>
        <v>0.03546296296296296</v>
      </c>
      <c r="J65" s="14">
        <f>G65-INDEX($G$5:$G$104,MATCH(D65,$D$5:$D$104,0))</f>
        <v>0.03269675925925926</v>
      </c>
    </row>
    <row r="66" spans="1:10" ht="15" customHeight="1">
      <c r="A66" s="13">
        <v>62</v>
      </c>
      <c r="B66" s="35" t="s">
        <v>171</v>
      </c>
      <c r="C66" s="35" t="s">
        <v>35</v>
      </c>
      <c r="D66" s="36" t="s">
        <v>59</v>
      </c>
      <c r="E66" s="35" t="s">
        <v>172</v>
      </c>
      <c r="F66" s="37">
        <v>0.10945601851851851</v>
      </c>
      <c r="G66" s="37">
        <v>0.10945601851851851</v>
      </c>
      <c r="H66" s="13" t="str">
        <f t="shared" si="2"/>
        <v>7.30/km</v>
      </c>
      <c r="I66" s="14">
        <f t="shared" si="3"/>
        <v>0.037546296296296286</v>
      </c>
      <c r="J66" s="14">
        <f>G66-INDEX($G$5:$G$104,MATCH(D66,$D$5:$D$104,0))</f>
        <v>0.031909722222222214</v>
      </c>
    </row>
    <row r="67" spans="1:10" ht="15" customHeight="1">
      <c r="A67" s="13">
        <v>63</v>
      </c>
      <c r="B67" s="35" t="s">
        <v>173</v>
      </c>
      <c r="C67" s="35" t="s">
        <v>21</v>
      </c>
      <c r="D67" s="36" t="s">
        <v>54</v>
      </c>
      <c r="E67" s="35" t="s">
        <v>174</v>
      </c>
      <c r="F67" s="37">
        <v>0.11114583333333333</v>
      </c>
      <c r="G67" s="37">
        <v>0.11114583333333333</v>
      </c>
      <c r="H67" s="13" t="str">
        <f t="shared" si="2"/>
        <v>7.37/km</v>
      </c>
      <c r="I67" s="14">
        <f t="shared" si="3"/>
        <v>0.03923611111111111</v>
      </c>
      <c r="J67" s="14">
        <f>G67-INDEX($G$5:$G$104,MATCH(D67,$D$5:$D$104,0))</f>
        <v>0.03646990740740741</v>
      </c>
    </row>
    <row r="68" spans="1:10" ht="15" customHeight="1">
      <c r="A68" s="13">
        <v>64</v>
      </c>
      <c r="B68" s="35" t="s">
        <v>175</v>
      </c>
      <c r="C68" s="35" t="s">
        <v>26</v>
      </c>
      <c r="D68" s="36" t="s">
        <v>117</v>
      </c>
      <c r="E68" s="35" t="s">
        <v>153</v>
      </c>
      <c r="F68" s="37">
        <v>0.11136574074074074</v>
      </c>
      <c r="G68" s="37">
        <v>0.11136574074074074</v>
      </c>
      <c r="H68" s="13" t="str">
        <f t="shared" si="2"/>
        <v>7.38/km</v>
      </c>
      <c r="I68" s="14">
        <f t="shared" si="3"/>
        <v>0.039456018518518515</v>
      </c>
      <c r="J68" s="14">
        <f>G68-INDEX($G$5:$G$104,MATCH(D68,$D$5:$D$104,0))</f>
        <v>0.016481481481481486</v>
      </c>
    </row>
    <row r="69" spans="1:10" ht="15" customHeight="1">
      <c r="A69" s="13">
        <v>65</v>
      </c>
      <c r="B69" s="35" t="s">
        <v>176</v>
      </c>
      <c r="C69" s="35" t="s">
        <v>30</v>
      </c>
      <c r="D69" s="36" t="s">
        <v>117</v>
      </c>
      <c r="E69" s="35" t="s">
        <v>69</v>
      </c>
      <c r="F69" s="37">
        <v>0.11211805555555555</v>
      </c>
      <c r="G69" s="37">
        <v>0.11211805555555555</v>
      </c>
      <c r="H69" s="13" t="str">
        <f t="shared" si="2"/>
        <v>7.41/km</v>
      </c>
      <c r="I69" s="14">
        <f t="shared" si="3"/>
        <v>0.04020833333333333</v>
      </c>
      <c r="J69" s="14">
        <f>G69-INDEX($G$5:$G$104,MATCH(D69,$D$5:$D$104,0))</f>
        <v>0.017233796296296303</v>
      </c>
    </row>
    <row r="70" spans="1:10" ht="15" customHeight="1">
      <c r="A70" s="13">
        <v>66</v>
      </c>
      <c r="B70" s="35" t="s">
        <v>177</v>
      </c>
      <c r="C70" s="35" t="s">
        <v>178</v>
      </c>
      <c r="D70" s="36" t="s">
        <v>179</v>
      </c>
      <c r="E70" s="35" t="s">
        <v>87</v>
      </c>
      <c r="F70" s="37">
        <v>0.11215277777777777</v>
      </c>
      <c r="G70" s="37">
        <v>0.11215277777777777</v>
      </c>
      <c r="H70" s="13" t="str">
        <f t="shared" si="2"/>
        <v>7.41/km</v>
      </c>
      <c r="I70" s="14">
        <f t="shared" si="3"/>
        <v>0.040243055555555546</v>
      </c>
      <c r="J70" s="14">
        <f>G70-INDEX($G$5:$G$104,MATCH(D70,$D$5:$D$104,0))</f>
        <v>0</v>
      </c>
    </row>
    <row r="71" spans="1:10" ht="15" customHeight="1">
      <c r="A71" s="13">
        <v>67</v>
      </c>
      <c r="B71" s="35" t="s">
        <v>180</v>
      </c>
      <c r="C71" s="35" t="s">
        <v>181</v>
      </c>
      <c r="D71" s="36" t="s">
        <v>182</v>
      </c>
      <c r="E71" s="35" t="s">
        <v>153</v>
      </c>
      <c r="F71" s="37">
        <v>0.11760416666666666</v>
      </c>
      <c r="G71" s="37">
        <v>0.11760416666666666</v>
      </c>
      <c r="H71" s="13" t="str">
        <f t="shared" si="2"/>
        <v>8.04/km</v>
      </c>
      <c r="I71" s="14">
        <f t="shared" si="3"/>
        <v>0.04569444444444444</v>
      </c>
      <c r="J71" s="14">
        <f>G71-INDEX($G$5:$G$104,MATCH(D71,$D$5:$D$104,0))</f>
        <v>0</v>
      </c>
    </row>
    <row r="72" spans="1:10" ht="15" customHeight="1">
      <c r="A72" s="13">
        <v>68</v>
      </c>
      <c r="B72" s="35" t="s">
        <v>183</v>
      </c>
      <c r="C72" s="35" t="s">
        <v>41</v>
      </c>
      <c r="D72" s="36" t="s">
        <v>138</v>
      </c>
      <c r="E72" s="35" t="s">
        <v>184</v>
      </c>
      <c r="F72" s="37">
        <v>0.11793981481481482</v>
      </c>
      <c r="G72" s="37">
        <v>0.11793981481481482</v>
      </c>
      <c r="H72" s="13" t="str">
        <f t="shared" si="2"/>
        <v>8.05/km</v>
      </c>
      <c r="I72" s="14">
        <f t="shared" si="3"/>
        <v>0.046030092592592595</v>
      </c>
      <c r="J72" s="14">
        <f>G72-INDEX($G$5:$G$104,MATCH(D72,$D$5:$D$104,0))</f>
        <v>0.019490740740740753</v>
      </c>
    </row>
    <row r="73" spans="1:10" ht="15" customHeight="1">
      <c r="A73" s="21">
        <v>69</v>
      </c>
      <c r="B73" s="41" t="s">
        <v>185</v>
      </c>
      <c r="C73" s="41" t="s">
        <v>14</v>
      </c>
      <c r="D73" s="42" t="s">
        <v>48</v>
      </c>
      <c r="E73" s="41" t="s">
        <v>220</v>
      </c>
      <c r="F73" s="43">
        <v>0.11800925925925926</v>
      </c>
      <c r="G73" s="43">
        <v>0.11800925925925926</v>
      </c>
      <c r="H73" s="21" t="str">
        <f t="shared" si="2"/>
        <v>8.06/km</v>
      </c>
      <c r="I73" s="22">
        <f t="shared" si="3"/>
        <v>0.046099537037037036</v>
      </c>
      <c r="J73" s="22">
        <f>G73-INDEX($G$5:$G$104,MATCH(D73,$D$5:$D$104,0))</f>
        <v>0.046099537037037036</v>
      </c>
    </row>
    <row r="74" spans="1:10" ht="15" customHeight="1">
      <c r="A74" s="13">
        <v>70</v>
      </c>
      <c r="B74" s="35" t="s">
        <v>186</v>
      </c>
      <c r="C74" s="35" t="s">
        <v>187</v>
      </c>
      <c r="D74" s="36" t="s">
        <v>48</v>
      </c>
      <c r="E74" s="35" t="s">
        <v>49</v>
      </c>
      <c r="F74" s="37">
        <v>0.11833333333333333</v>
      </c>
      <c r="G74" s="37">
        <v>0.11833333333333333</v>
      </c>
      <c r="H74" s="13" t="str">
        <f t="shared" si="2"/>
        <v>8.07/km</v>
      </c>
      <c r="I74" s="14">
        <f t="shared" si="3"/>
        <v>0.04642361111111111</v>
      </c>
      <c r="J74" s="14">
        <f>G74-INDEX($G$5:$G$104,MATCH(D74,$D$5:$D$104,0))</f>
        <v>0.04642361111111111</v>
      </c>
    </row>
    <row r="75" spans="1:10" ht="15" customHeight="1">
      <c r="A75" s="13">
        <v>71</v>
      </c>
      <c r="B75" s="35" t="s">
        <v>188</v>
      </c>
      <c r="C75" s="35" t="s">
        <v>189</v>
      </c>
      <c r="D75" s="36" t="s">
        <v>101</v>
      </c>
      <c r="E75" s="35" t="s">
        <v>49</v>
      </c>
      <c r="F75" s="37">
        <v>0.11833333333333333</v>
      </c>
      <c r="G75" s="37">
        <v>0.11833333333333333</v>
      </c>
      <c r="H75" s="13" t="str">
        <f t="shared" si="2"/>
        <v>8.07/km</v>
      </c>
      <c r="I75" s="14">
        <f t="shared" si="3"/>
        <v>0.04642361111111111</v>
      </c>
      <c r="J75" s="14">
        <f>G75-INDEX($G$5:$G$104,MATCH(D75,$D$5:$D$104,0))</f>
        <v>0.026435185185185173</v>
      </c>
    </row>
    <row r="76" spans="1:10" ht="15" customHeight="1">
      <c r="A76" s="13">
        <v>72</v>
      </c>
      <c r="B76" s="35" t="s">
        <v>169</v>
      </c>
      <c r="C76" s="35" t="s">
        <v>37</v>
      </c>
      <c r="D76" s="36" t="s">
        <v>132</v>
      </c>
      <c r="E76" s="35" t="s">
        <v>153</v>
      </c>
      <c r="F76" s="37">
        <v>0.11881944444444444</v>
      </c>
      <c r="G76" s="37">
        <v>0.11881944444444444</v>
      </c>
      <c r="H76" s="13" t="str">
        <f t="shared" si="2"/>
        <v>8.09/km</v>
      </c>
      <c r="I76" s="14">
        <f t="shared" si="3"/>
        <v>0.046909722222222214</v>
      </c>
      <c r="J76" s="14">
        <f>G76-INDEX($G$5:$G$104,MATCH(D76,$D$5:$D$104,0))</f>
        <v>0.02099537037037036</v>
      </c>
    </row>
    <row r="77" spans="1:10" ht="15" customHeight="1">
      <c r="A77" s="13">
        <v>73</v>
      </c>
      <c r="B77" s="35" t="s">
        <v>190</v>
      </c>
      <c r="C77" s="35" t="s">
        <v>191</v>
      </c>
      <c r="D77" s="36" t="s">
        <v>165</v>
      </c>
      <c r="E77" s="35" t="s">
        <v>153</v>
      </c>
      <c r="F77" s="37">
        <v>0.11881944444444444</v>
      </c>
      <c r="G77" s="37">
        <v>0.11881944444444444</v>
      </c>
      <c r="H77" s="13" t="str">
        <f t="shared" si="2"/>
        <v>8.09/km</v>
      </c>
      <c r="I77" s="14">
        <f t="shared" si="3"/>
        <v>0.046909722222222214</v>
      </c>
      <c r="J77" s="14">
        <f>G77-INDEX($G$5:$G$104,MATCH(D77,$D$5:$D$104,0))</f>
        <v>0.011828703703703702</v>
      </c>
    </row>
    <row r="78" spans="1:10" ht="15" customHeight="1">
      <c r="A78" s="13">
        <v>74</v>
      </c>
      <c r="B78" s="35" t="s">
        <v>192</v>
      </c>
      <c r="C78" s="35" t="s">
        <v>36</v>
      </c>
      <c r="D78" s="36" t="s">
        <v>62</v>
      </c>
      <c r="E78" s="35" t="s">
        <v>49</v>
      </c>
      <c r="F78" s="37">
        <v>0.12386574074074075</v>
      </c>
      <c r="G78" s="37">
        <v>0.12386574074074075</v>
      </c>
      <c r="H78" s="13" t="str">
        <f t="shared" si="2"/>
        <v>8.30/km</v>
      </c>
      <c r="I78" s="14">
        <f t="shared" si="3"/>
        <v>0.051956018518518526</v>
      </c>
      <c r="J78" s="14">
        <f>G78-INDEX($G$5:$G$104,MATCH(D78,$D$5:$D$104,0))</f>
        <v>0.04616898148148149</v>
      </c>
    </row>
    <row r="79" spans="1:10" ht="15" customHeight="1">
      <c r="A79" s="13">
        <v>75</v>
      </c>
      <c r="B79" s="35" t="s">
        <v>193</v>
      </c>
      <c r="C79" s="35" t="s">
        <v>194</v>
      </c>
      <c r="D79" s="36" t="s">
        <v>62</v>
      </c>
      <c r="E79" s="35" t="s">
        <v>49</v>
      </c>
      <c r="F79" s="37">
        <v>0.12386574074074075</v>
      </c>
      <c r="G79" s="37">
        <v>0.12386574074074075</v>
      </c>
      <c r="H79" s="13" t="str">
        <f t="shared" si="2"/>
        <v>8.30/km</v>
      </c>
      <c r="I79" s="14">
        <f t="shared" si="3"/>
        <v>0.051956018518518526</v>
      </c>
      <c r="J79" s="14">
        <f>G79-INDEX($G$5:$G$104,MATCH(D79,$D$5:$D$104,0))</f>
        <v>0.04616898148148149</v>
      </c>
    </row>
    <row r="80" spans="1:10" ht="15" customHeight="1">
      <c r="A80" s="13">
        <v>76</v>
      </c>
      <c r="B80" s="35" t="s">
        <v>195</v>
      </c>
      <c r="C80" s="35" t="s">
        <v>196</v>
      </c>
      <c r="D80" s="36" t="s">
        <v>59</v>
      </c>
      <c r="E80" s="35" t="s">
        <v>49</v>
      </c>
      <c r="F80" s="37">
        <v>0.12399305555555555</v>
      </c>
      <c r="G80" s="37">
        <v>0.12399305555555555</v>
      </c>
      <c r="H80" s="13" t="str">
        <f t="shared" si="2"/>
        <v>8.30/km</v>
      </c>
      <c r="I80" s="14">
        <f t="shared" si="3"/>
        <v>0.05208333333333333</v>
      </c>
      <c r="J80" s="14">
        <f>G80-INDEX($G$5:$G$104,MATCH(D80,$D$5:$D$104,0))</f>
        <v>0.04644675925925926</v>
      </c>
    </row>
    <row r="81" spans="1:10" ht="15" customHeight="1">
      <c r="A81" s="13">
        <v>77</v>
      </c>
      <c r="B81" s="35" t="s">
        <v>197</v>
      </c>
      <c r="C81" s="35" t="s">
        <v>32</v>
      </c>
      <c r="D81" s="36" t="s">
        <v>62</v>
      </c>
      <c r="E81" s="35" t="s">
        <v>198</v>
      </c>
      <c r="F81" s="37">
        <v>0.125</v>
      </c>
      <c r="G81" s="37">
        <v>0.125</v>
      </c>
      <c r="H81" s="13" t="str">
        <f t="shared" si="2"/>
        <v>8.34/km</v>
      </c>
      <c r="I81" s="14">
        <f t="shared" si="3"/>
        <v>0.05309027777777778</v>
      </c>
      <c r="J81" s="14">
        <f>G81-INDEX($G$5:$G$104,MATCH(D81,$D$5:$D$104,0))</f>
        <v>0.04730324074074074</v>
      </c>
    </row>
    <row r="82" spans="1:10" ht="15" customHeight="1">
      <c r="A82" s="13">
        <v>78</v>
      </c>
      <c r="B82" s="35" t="s">
        <v>199</v>
      </c>
      <c r="C82" s="35" t="s">
        <v>24</v>
      </c>
      <c r="D82" s="36" t="s">
        <v>117</v>
      </c>
      <c r="E82" s="35" t="s">
        <v>200</v>
      </c>
      <c r="F82" s="37">
        <v>0.1259259259259259</v>
      </c>
      <c r="G82" s="37">
        <v>0.1259259259259259</v>
      </c>
      <c r="H82" s="13" t="str">
        <f t="shared" si="2"/>
        <v>8.38/km</v>
      </c>
      <c r="I82" s="14">
        <f t="shared" si="3"/>
        <v>0.05401620370370369</v>
      </c>
      <c r="J82" s="14">
        <f>G82-INDEX($G$5:$G$104,MATCH(D82,$D$5:$D$104,0))</f>
        <v>0.031041666666666662</v>
      </c>
    </row>
    <row r="83" spans="1:10" ht="15" customHeight="1">
      <c r="A83" s="13">
        <v>79</v>
      </c>
      <c r="B83" s="35" t="s">
        <v>163</v>
      </c>
      <c r="C83" s="35" t="s">
        <v>178</v>
      </c>
      <c r="D83" s="36" t="s">
        <v>201</v>
      </c>
      <c r="E83" s="35" t="s">
        <v>67</v>
      </c>
      <c r="F83" s="37">
        <v>0.12903935185185186</v>
      </c>
      <c r="G83" s="37">
        <v>0.12903935185185186</v>
      </c>
      <c r="H83" s="13" t="str">
        <f t="shared" si="2"/>
        <v>8.51/km</v>
      </c>
      <c r="I83" s="14">
        <f t="shared" si="3"/>
        <v>0.05712962962962964</v>
      </c>
      <c r="J83" s="14">
        <f>G83-INDEX($G$5:$G$104,MATCH(D83,$D$5:$D$104,0))</f>
        <v>0</v>
      </c>
    </row>
    <row r="84" spans="1:10" ht="15" customHeight="1">
      <c r="A84" s="21">
        <v>80</v>
      </c>
      <c r="B84" s="41" t="s">
        <v>155</v>
      </c>
      <c r="C84" s="41" t="s">
        <v>38</v>
      </c>
      <c r="D84" s="42" t="s">
        <v>138</v>
      </c>
      <c r="E84" s="41" t="s">
        <v>220</v>
      </c>
      <c r="F84" s="43">
        <v>0.12903935185185186</v>
      </c>
      <c r="G84" s="43">
        <v>0.12903935185185186</v>
      </c>
      <c r="H84" s="21" t="str">
        <f t="shared" si="2"/>
        <v>8.51/km</v>
      </c>
      <c r="I84" s="22">
        <f t="shared" si="3"/>
        <v>0.05712962962962964</v>
      </c>
      <c r="J84" s="22">
        <f>G84-INDEX($G$5:$G$104,MATCH(D84,$D$5:$D$104,0))</f>
        <v>0.0305902777777778</v>
      </c>
    </row>
    <row r="85" spans="1:10" ht="15" customHeight="1">
      <c r="A85" s="13">
        <v>81</v>
      </c>
      <c r="B85" s="35" t="s">
        <v>202</v>
      </c>
      <c r="C85" s="35" t="s">
        <v>37</v>
      </c>
      <c r="D85" s="36" t="s">
        <v>203</v>
      </c>
      <c r="E85" s="35" t="s">
        <v>153</v>
      </c>
      <c r="F85" s="37">
        <v>0.12905092592592593</v>
      </c>
      <c r="G85" s="37">
        <v>0.12905092592592593</v>
      </c>
      <c r="H85" s="13" t="str">
        <f t="shared" si="2"/>
        <v>8.51/km</v>
      </c>
      <c r="I85" s="14">
        <f t="shared" si="3"/>
        <v>0.05714120370370371</v>
      </c>
      <c r="J85" s="14">
        <f>G85-INDEX($G$5:$G$104,MATCH(D85,$D$5:$D$104,0))</f>
        <v>0</v>
      </c>
    </row>
    <row r="86" spans="1:10" ht="15" customHeight="1">
      <c r="A86" s="13">
        <v>82</v>
      </c>
      <c r="B86" s="35" t="s">
        <v>204</v>
      </c>
      <c r="C86" s="35" t="s">
        <v>205</v>
      </c>
      <c r="D86" s="36" t="s">
        <v>117</v>
      </c>
      <c r="E86" s="35" t="s">
        <v>184</v>
      </c>
      <c r="F86" s="37">
        <v>0.12913194444444445</v>
      </c>
      <c r="G86" s="37">
        <v>0.12913194444444445</v>
      </c>
      <c r="H86" s="13" t="str">
        <f t="shared" si="2"/>
        <v>8.51/km</v>
      </c>
      <c r="I86" s="14">
        <f t="shared" si="3"/>
        <v>0.05722222222222223</v>
      </c>
      <c r="J86" s="14">
        <f>G86-INDEX($G$5:$G$104,MATCH(D86,$D$5:$D$104,0))</f>
        <v>0.0342476851851852</v>
      </c>
    </row>
    <row r="87" spans="1:10" ht="15" customHeight="1">
      <c r="A87" s="13">
        <v>83</v>
      </c>
      <c r="B87" s="35" t="s">
        <v>206</v>
      </c>
      <c r="C87" s="35" t="s">
        <v>27</v>
      </c>
      <c r="D87" s="36" t="s">
        <v>62</v>
      </c>
      <c r="E87" s="35" t="s">
        <v>102</v>
      </c>
      <c r="F87" s="37">
        <v>0.12996527777777778</v>
      </c>
      <c r="G87" s="37">
        <v>0.12996527777777778</v>
      </c>
      <c r="H87" s="13" t="str">
        <f t="shared" si="2"/>
        <v>8.55/km</v>
      </c>
      <c r="I87" s="14">
        <f t="shared" si="3"/>
        <v>0.058055555555555555</v>
      </c>
      <c r="J87" s="14">
        <f>G87-INDEX($G$5:$G$104,MATCH(D87,$D$5:$D$104,0))</f>
        <v>0.05226851851851852</v>
      </c>
    </row>
    <row r="88" spans="1:10" ht="15" customHeight="1">
      <c r="A88" s="13">
        <v>84</v>
      </c>
      <c r="B88" s="35" t="s">
        <v>207</v>
      </c>
      <c r="C88" s="35" t="s">
        <v>208</v>
      </c>
      <c r="D88" s="36" t="s">
        <v>141</v>
      </c>
      <c r="E88" s="35" t="s">
        <v>112</v>
      </c>
      <c r="F88" s="37">
        <v>0.1355324074074074</v>
      </c>
      <c r="G88" s="37">
        <v>0.1355324074074074</v>
      </c>
      <c r="H88" s="13" t="str">
        <f t="shared" si="2"/>
        <v>9.18/km</v>
      </c>
      <c r="I88" s="14">
        <f t="shared" si="3"/>
        <v>0.06362268518518518</v>
      </c>
      <c r="J88" s="14">
        <f>G88-INDEX($G$5:$G$104,MATCH(D88,$D$5:$D$104,0))</f>
        <v>0.03653935185185185</v>
      </c>
    </row>
    <row r="89" spans="1:10" ht="15" customHeight="1">
      <c r="A89" s="13">
        <v>85</v>
      </c>
      <c r="B89" s="35" t="s">
        <v>209</v>
      </c>
      <c r="C89" s="35" t="s">
        <v>45</v>
      </c>
      <c r="D89" s="36" t="s">
        <v>141</v>
      </c>
      <c r="E89" s="35" t="s">
        <v>76</v>
      </c>
      <c r="F89" s="37">
        <v>0.1355324074074074</v>
      </c>
      <c r="G89" s="37">
        <v>0.1355324074074074</v>
      </c>
      <c r="H89" s="13" t="str">
        <f t="shared" si="2"/>
        <v>9.18/km</v>
      </c>
      <c r="I89" s="14">
        <f t="shared" si="3"/>
        <v>0.06362268518518518</v>
      </c>
      <c r="J89" s="14">
        <f>G89-INDEX($G$5:$G$104,MATCH(D89,$D$5:$D$104,0))</f>
        <v>0.03653935185185185</v>
      </c>
    </row>
    <row r="90" spans="1:10" ht="15" customHeight="1">
      <c r="A90" s="13">
        <v>86</v>
      </c>
      <c r="B90" s="35" t="s">
        <v>210</v>
      </c>
      <c r="C90" s="35" t="s">
        <v>211</v>
      </c>
      <c r="D90" s="36" t="s">
        <v>201</v>
      </c>
      <c r="E90" s="35" t="s">
        <v>67</v>
      </c>
      <c r="F90" s="37">
        <v>0.13570601851851852</v>
      </c>
      <c r="G90" s="37">
        <v>0.13570601851851852</v>
      </c>
      <c r="H90" s="13" t="str">
        <f t="shared" si="2"/>
        <v>9.18/km</v>
      </c>
      <c r="I90" s="14">
        <f t="shared" si="3"/>
        <v>0.0637962962962963</v>
      </c>
      <c r="J90" s="14">
        <f>G90-INDEX($G$5:$G$104,MATCH(D90,$D$5:$D$104,0))</f>
        <v>0.006666666666666654</v>
      </c>
    </row>
    <row r="91" spans="1:10" ht="15" customHeight="1">
      <c r="A91" s="13">
        <v>87</v>
      </c>
      <c r="B91" s="35" t="s">
        <v>128</v>
      </c>
      <c r="C91" s="35" t="s">
        <v>22</v>
      </c>
      <c r="D91" s="36" t="s">
        <v>182</v>
      </c>
      <c r="E91" s="35" t="s">
        <v>129</v>
      </c>
      <c r="F91" s="37">
        <v>0.13591435185185186</v>
      </c>
      <c r="G91" s="37">
        <v>0.13591435185185186</v>
      </c>
      <c r="H91" s="13" t="str">
        <f t="shared" si="2"/>
        <v>9.19/km</v>
      </c>
      <c r="I91" s="14">
        <f t="shared" si="3"/>
        <v>0.06400462962962963</v>
      </c>
      <c r="J91" s="14">
        <f>G91-INDEX($G$5:$G$104,MATCH(D91,$D$5:$D$104,0))</f>
        <v>0.018310185185185193</v>
      </c>
    </row>
    <row r="92" spans="1:10" ht="15" customHeight="1">
      <c r="A92" s="13">
        <v>88</v>
      </c>
      <c r="B92" s="35" t="s">
        <v>212</v>
      </c>
      <c r="C92" s="35" t="s">
        <v>23</v>
      </c>
      <c r="D92" s="36" t="s">
        <v>62</v>
      </c>
      <c r="E92" s="35" t="s">
        <v>184</v>
      </c>
      <c r="F92" s="37">
        <v>0.13598379629629628</v>
      </c>
      <c r="G92" s="37">
        <v>0.13598379629629628</v>
      </c>
      <c r="H92" s="13" t="str">
        <f t="shared" si="2"/>
        <v>9.19/km</v>
      </c>
      <c r="I92" s="14">
        <f t="shared" si="3"/>
        <v>0.06407407407407406</v>
      </c>
      <c r="J92" s="14">
        <f>G92-INDEX($G$5:$G$104,MATCH(D92,$D$5:$D$104,0))</f>
        <v>0.058287037037037026</v>
      </c>
    </row>
    <row r="93" spans="1:10" ht="15" customHeight="1">
      <c r="A93" s="21">
        <v>89</v>
      </c>
      <c r="B93" s="41" t="s">
        <v>213</v>
      </c>
      <c r="C93" s="41" t="s">
        <v>43</v>
      </c>
      <c r="D93" s="42" t="s">
        <v>132</v>
      </c>
      <c r="E93" s="41" t="s">
        <v>220</v>
      </c>
      <c r="F93" s="43">
        <v>0.13796296296296295</v>
      </c>
      <c r="G93" s="43">
        <v>0.13796296296296295</v>
      </c>
      <c r="H93" s="21" t="str">
        <f>TEXT(INT((HOUR(G93)*3600+MINUTE(G93)*60+SECOND(G93))/$J$3/60),"0")&amp;"."&amp;TEXT(MOD((HOUR(G93)*3600+MINUTE(G93)*60+SECOND(G93))/$J$3,60),"00")&amp;"/km"</f>
        <v>9.28/km</v>
      </c>
      <c r="I93" s="22">
        <f>G93-$G$5</f>
        <v>0.06605324074074073</v>
      </c>
      <c r="J93" s="22">
        <f>G93-INDEX($G$5:$G$104,MATCH(D93,$D$5:$D$104,0))</f>
        <v>0.04013888888888888</v>
      </c>
    </row>
    <row r="94" spans="1:10" ht="15" customHeight="1">
      <c r="A94" s="17">
        <v>90</v>
      </c>
      <c r="B94" s="38" t="s">
        <v>214</v>
      </c>
      <c r="C94" s="38" t="s">
        <v>215</v>
      </c>
      <c r="D94" s="39" t="s">
        <v>59</v>
      </c>
      <c r="E94" s="38" t="s">
        <v>216</v>
      </c>
      <c r="F94" s="40">
        <v>0.1389351851851852</v>
      </c>
      <c r="G94" s="40">
        <v>0.1389351851851852</v>
      </c>
      <c r="H94" s="17" t="str">
        <f>TEXT(INT((HOUR(G94)*3600+MINUTE(G94)*60+SECOND(G94))/$J$3/60),"0")&amp;"."&amp;TEXT(MOD((HOUR(G94)*3600+MINUTE(G94)*60+SECOND(G94))/$J$3,60),"00")&amp;"/km"</f>
        <v>9.32/km</v>
      </c>
      <c r="I94" s="16">
        <f>G94-$G$5</f>
        <v>0.06702546296296297</v>
      </c>
      <c r="J94" s="16">
        <f>G94-INDEX($G$5:$G$104,MATCH(D94,$D$5:$D$104,0))</f>
        <v>0.061388888888888896</v>
      </c>
    </row>
  </sheetData>
  <sheetProtection/>
  <autoFilter ref="A4:J9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Maratona Trail dei Monti Lucretili</v>
      </c>
      <c r="B1" s="29"/>
      <c r="C1" s="30"/>
    </row>
    <row r="2" spans="1:3" ht="24" customHeight="1">
      <c r="A2" s="26" t="str">
        <f>Individuale!A2</f>
        <v>33ª edizione </v>
      </c>
      <c r="B2" s="26"/>
      <c r="C2" s="26"/>
    </row>
    <row r="3" spans="1:3" ht="24" customHeight="1">
      <c r="A3" s="31" t="str">
        <f>Individuale!A3</f>
        <v>Vicovaro (RM) Italia - Domenica 01/06/2014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49</v>
      </c>
      <c r="C5" s="44">
        <v>11</v>
      </c>
    </row>
    <row r="6" spans="1:3" ht="15" customHeight="1">
      <c r="A6" s="21">
        <v>2</v>
      </c>
      <c r="B6" s="23" t="s">
        <v>220</v>
      </c>
      <c r="C6" s="47">
        <v>8</v>
      </c>
    </row>
    <row r="7" spans="1:3" ht="15" customHeight="1">
      <c r="A7" s="13">
        <v>3</v>
      </c>
      <c r="B7" s="19" t="s">
        <v>153</v>
      </c>
      <c r="C7" s="45">
        <v>6</v>
      </c>
    </row>
    <row r="8" spans="1:3" ht="15" customHeight="1">
      <c r="A8" s="13">
        <v>4</v>
      </c>
      <c r="B8" s="19" t="s">
        <v>67</v>
      </c>
      <c r="C8" s="45">
        <v>6</v>
      </c>
    </row>
    <row r="9" spans="1:3" ht="15" customHeight="1">
      <c r="A9" s="13">
        <v>5</v>
      </c>
      <c r="B9" s="19" t="s">
        <v>51</v>
      </c>
      <c r="C9" s="45">
        <v>4</v>
      </c>
    </row>
    <row r="10" spans="1:3" ht="15" customHeight="1">
      <c r="A10" s="13">
        <v>6</v>
      </c>
      <c r="B10" s="19" t="s">
        <v>135</v>
      </c>
      <c r="C10" s="45">
        <v>4</v>
      </c>
    </row>
    <row r="11" spans="1:3" ht="15" customHeight="1">
      <c r="A11" s="13">
        <v>7</v>
      </c>
      <c r="B11" s="19" t="s">
        <v>129</v>
      </c>
      <c r="C11" s="45">
        <v>3</v>
      </c>
    </row>
    <row r="12" spans="1:3" ht="15" customHeight="1">
      <c r="A12" s="13">
        <v>8</v>
      </c>
      <c r="B12" s="19" t="s">
        <v>184</v>
      </c>
      <c r="C12" s="45">
        <v>3</v>
      </c>
    </row>
    <row r="13" spans="1:3" ht="15" customHeight="1">
      <c r="A13" s="13">
        <v>9</v>
      </c>
      <c r="B13" s="19" t="s">
        <v>76</v>
      </c>
      <c r="C13" s="45">
        <v>3</v>
      </c>
    </row>
    <row r="14" spans="1:3" ht="15" customHeight="1">
      <c r="A14" s="13">
        <v>10</v>
      </c>
      <c r="B14" s="19" t="s">
        <v>87</v>
      </c>
      <c r="C14" s="45">
        <v>3</v>
      </c>
    </row>
    <row r="15" spans="1:3" ht="15" customHeight="1">
      <c r="A15" s="13">
        <v>11</v>
      </c>
      <c r="B15" s="19" t="s">
        <v>69</v>
      </c>
      <c r="C15" s="45">
        <v>3</v>
      </c>
    </row>
    <row r="16" spans="1:3" ht="15" customHeight="1">
      <c r="A16" s="13">
        <v>12</v>
      </c>
      <c r="B16" s="19" t="s">
        <v>104</v>
      </c>
      <c r="C16" s="45">
        <v>2</v>
      </c>
    </row>
    <row r="17" spans="1:3" ht="15" customHeight="1">
      <c r="A17" s="13">
        <v>13</v>
      </c>
      <c r="B17" s="19" t="s">
        <v>55</v>
      </c>
      <c r="C17" s="45">
        <v>2</v>
      </c>
    </row>
    <row r="18" spans="1:3" ht="15" customHeight="1">
      <c r="A18" s="13">
        <v>14</v>
      </c>
      <c r="B18" s="19" t="s">
        <v>80</v>
      </c>
      <c r="C18" s="45">
        <v>2</v>
      </c>
    </row>
    <row r="19" spans="1:3" ht="15" customHeight="1">
      <c r="A19" s="13">
        <v>15</v>
      </c>
      <c r="B19" s="19" t="s">
        <v>102</v>
      </c>
      <c r="C19" s="45">
        <v>2</v>
      </c>
    </row>
    <row r="20" spans="1:3" ht="15" customHeight="1">
      <c r="A20" s="13">
        <v>16</v>
      </c>
      <c r="B20" s="19" t="s">
        <v>112</v>
      </c>
      <c r="C20" s="45">
        <v>2</v>
      </c>
    </row>
    <row r="21" spans="1:3" ht="15" customHeight="1">
      <c r="A21" s="13">
        <v>17</v>
      </c>
      <c r="B21" s="19" t="s">
        <v>92</v>
      </c>
      <c r="C21" s="45">
        <v>2</v>
      </c>
    </row>
    <row r="22" spans="1:3" ht="15" customHeight="1">
      <c r="A22" s="13">
        <v>18</v>
      </c>
      <c r="B22" s="19" t="s">
        <v>114</v>
      </c>
      <c r="C22" s="45">
        <v>1</v>
      </c>
    </row>
    <row r="23" spans="1:3" ht="15" customHeight="1">
      <c r="A23" s="13">
        <v>19</v>
      </c>
      <c r="B23" s="19" t="s">
        <v>124</v>
      </c>
      <c r="C23" s="45">
        <v>1</v>
      </c>
    </row>
    <row r="24" spans="1:3" ht="15" customHeight="1">
      <c r="A24" s="13">
        <v>20</v>
      </c>
      <c r="B24" s="19" t="s">
        <v>127</v>
      </c>
      <c r="C24" s="45">
        <v>1</v>
      </c>
    </row>
    <row r="25" spans="1:3" ht="15" customHeight="1">
      <c r="A25" s="13">
        <v>21</v>
      </c>
      <c r="B25" s="19" t="s">
        <v>73</v>
      </c>
      <c r="C25" s="45">
        <v>1</v>
      </c>
    </row>
    <row r="26" spans="1:3" ht="15" customHeight="1">
      <c r="A26" s="13">
        <v>22</v>
      </c>
      <c r="B26" s="19" t="s">
        <v>70</v>
      </c>
      <c r="C26" s="45">
        <v>1</v>
      </c>
    </row>
    <row r="27" spans="1:3" ht="15" customHeight="1">
      <c r="A27" s="13">
        <v>23</v>
      </c>
      <c r="B27" s="19" t="s">
        <v>90</v>
      </c>
      <c r="C27" s="45">
        <v>1</v>
      </c>
    </row>
    <row r="28" spans="1:3" ht="15" customHeight="1">
      <c r="A28" s="13">
        <v>24</v>
      </c>
      <c r="B28" s="19" t="s">
        <v>119</v>
      </c>
      <c r="C28" s="45">
        <v>1</v>
      </c>
    </row>
    <row r="29" spans="1:3" ht="15" customHeight="1">
      <c r="A29" s="13">
        <v>25</v>
      </c>
      <c r="B29" s="19" t="s">
        <v>174</v>
      </c>
      <c r="C29" s="45">
        <v>1</v>
      </c>
    </row>
    <row r="30" spans="1:3" ht="15" customHeight="1">
      <c r="A30" s="13">
        <v>26</v>
      </c>
      <c r="B30" s="19" t="s">
        <v>151</v>
      </c>
      <c r="C30" s="45">
        <v>1</v>
      </c>
    </row>
    <row r="31" spans="1:3" ht="15" customHeight="1">
      <c r="A31" s="13">
        <v>27</v>
      </c>
      <c r="B31" s="19" t="s">
        <v>84</v>
      </c>
      <c r="C31" s="45">
        <v>1</v>
      </c>
    </row>
    <row r="32" spans="1:3" ht="15" customHeight="1">
      <c r="A32" s="13">
        <v>28</v>
      </c>
      <c r="B32" s="19" t="s">
        <v>65</v>
      </c>
      <c r="C32" s="45">
        <v>1</v>
      </c>
    </row>
    <row r="33" spans="1:3" ht="15" customHeight="1">
      <c r="A33" s="13">
        <v>29</v>
      </c>
      <c r="B33" s="19" t="s">
        <v>82</v>
      </c>
      <c r="C33" s="45">
        <v>1</v>
      </c>
    </row>
    <row r="34" spans="1:3" ht="15" customHeight="1">
      <c r="A34" s="13">
        <v>30</v>
      </c>
      <c r="B34" s="19" t="s">
        <v>170</v>
      </c>
      <c r="C34" s="45">
        <v>1</v>
      </c>
    </row>
    <row r="35" spans="1:3" ht="15" customHeight="1">
      <c r="A35" s="13">
        <v>31</v>
      </c>
      <c r="B35" s="19" t="s">
        <v>200</v>
      </c>
      <c r="C35" s="45">
        <v>1</v>
      </c>
    </row>
    <row r="36" spans="1:3" ht="15" customHeight="1">
      <c r="A36" s="13">
        <v>32</v>
      </c>
      <c r="B36" s="19" t="s">
        <v>198</v>
      </c>
      <c r="C36" s="45">
        <v>1</v>
      </c>
    </row>
    <row r="37" spans="1:3" ht="15" customHeight="1">
      <c r="A37" s="13">
        <v>33</v>
      </c>
      <c r="B37" s="19" t="s">
        <v>168</v>
      </c>
      <c r="C37" s="45">
        <v>1</v>
      </c>
    </row>
    <row r="38" spans="1:3" ht="15" customHeight="1">
      <c r="A38" s="13">
        <v>34</v>
      </c>
      <c r="B38" s="19" t="s">
        <v>216</v>
      </c>
      <c r="C38" s="45">
        <v>1</v>
      </c>
    </row>
    <row r="39" spans="1:3" ht="15" customHeight="1">
      <c r="A39" s="13">
        <v>35</v>
      </c>
      <c r="B39" s="19" t="s">
        <v>95</v>
      </c>
      <c r="C39" s="45">
        <v>1</v>
      </c>
    </row>
    <row r="40" spans="1:3" ht="15" customHeight="1">
      <c r="A40" s="13">
        <v>36</v>
      </c>
      <c r="B40" s="19" t="s">
        <v>110</v>
      </c>
      <c r="C40" s="45">
        <v>1</v>
      </c>
    </row>
    <row r="41" spans="1:3" ht="15" customHeight="1">
      <c r="A41" s="13">
        <v>37</v>
      </c>
      <c r="B41" s="19" t="s">
        <v>60</v>
      </c>
      <c r="C41" s="45">
        <v>1</v>
      </c>
    </row>
    <row r="42" spans="1:3" ht="15" customHeight="1">
      <c r="A42" s="13">
        <v>38</v>
      </c>
      <c r="B42" s="19" t="s">
        <v>63</v>
      </c>
      <c r="C42" s="45">
        <v>1</v>
      </c>
    </row>
    <row r="43" spans="1:3" ht="15" customHeight="1">
      <c r="A43" s="13">
        <v>39</v>
      </c>
      <c r="B43" s="19" t="s">
        <v>172</v>
      </c>
      <c r="C43" s="45">
        <v>1</v>
      </c>
    </row>
    <row r="44" spans="1:3" ht="15" customHeight="1">
      <c r="A44" s="13">
        <v>40</v>
      </c>
      <c r="B44" s="19" t="s">
        <v>98</v>
      </c>
      <c r="C44" s="45">
        <v>1</v>
      </c>
    </row>
    <row r="45" spans="1:3" ht="15" customHeight="1">
      <c r="A45" s="17">
        <v>41</v>
      </c>
      <c r="B45" s="20" t="s">
        <v>121</v>
      </c>
      <c r="C45" s="46">
        <v>1</v>
      </c>
    </row>
    <row r="46" ht="12.75">
      <c r="C46" s="2">
        <f>SUM(C5:C45)</f>
        <v>90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2014-06-03T19:35:25Z</dcterms:modified>
  <cp:category/>
  <cp:version/>
  <cp:contentType/>
  <cp:contentStatus/>
</cp:coreProperties>
</file>