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<sst xmlns="http://schemas.openxmlformats.org/spreadsheetml/2006/main" count="390" uniqueCount="205">
  <si>
    <t>GENZANO MARATHON</t>
  </si>
  <si>
    <t>DENTE</t>
  </si>
  <si>
    <t>ASD BISCEGLIE RUNNING</t>
  </si>
  <si>
    <t>L</t>
  </si>
  <si>
    <t>FORTIN</t>
  </si>
  <si>
    <t>LAZIO ATLETICA</t>
  </si>
  <si>
    <t>FILIPPONE</t>
  </si>
  <si>
    <t>MONALDI</t>
  </si>
  <si>
    <t>PETTINARI</t>
  </si>
  <si>
    <t>PIERNGELO</t>
  </si>
  <si>
    <t>RISI</t>
  </si>
  <si>
    <t>M</t>
  </si>
  <si>
    <t>VECCHIETTI</t>
  </si>
  <si>
    <t>MANDINI</t>
  </si>
  <si>
    <t>OSTIA RUNNERS</t>
  </si>
  <si>
    <t>NIGRI</t>
  </si>
  <si>
    <t>DOGANIERO</t>
  </si>
  <si>
    <t>ONORATI</t>
  </si>
  <si>
    <t>CANESTRELLI</t>
  </si>
  <si>
    <t>D'OVIDIO</t>
  </si>
  <si>
    <t>BLOM</t>
  </si>
  <si>
    <t>MAJ-LIS</t>
  </si>
  <si>
    <t>TURI</t>
  </si>
  <si>
    <t>GS COMPSUP ESERCITO</t>
  </si>
  <si>
    <t>DI GREGORIO</t>
  </si>
  <si>
    <t>POLSONI</t>
  </si>
  <si>
    <t>ROCCO LUCIANO</t>
  </si>
  <si>
    <t>ANNA PAOLA</t>
  </si>
  <si>
    <t>DI SABATINO</t>
  </si>
  <si>
    <t>DI PASTENA</t>
  </si>
  <si>
    <t>ASD PODISTICA TIBURTINA</t>
  </si>
  <si>
    <t>NASTASI</t>
  </si>
  <si>
    <t>H</t>
  </si>
  <si>
    <t>DLF CIVITAVECCHIA</t>
  </si>
  <si>
    <t>Ecomaratona Monti della Tolfa</t>
  </si>
  <si>
    <t>Tolfa (RM) Italia - Domenica 29/04/2012</t>
  </si>
  <si>
    <t>BARTOLINI</t>
  </si>
  <si>
    <t>GRILLI</t>
  </si>
  <si>
    <t>ROSSANA</t>
  </si>
  <si>
    <t>FIORUCCI</t>
  </si>
  <si>
    <t>ASD PARKS TRAIL</t>
  </si>
  <si>
    <t>A.S.D. PODISTICA SOLIDARIETA'</t>
  </si>
  <si>
    <t>1ª edizione</t>
  </si>
  <si>
    <t>PIETRO PAOLO</t>
  </si>
  <si>
    <t>RCF</t>
  </si>
  <si>
    <t>ARIAS</t>
  </si>
  <si>
    <t>HAYDEE TAMARA</t>
  </si>
  <si>
    <t>CALCATERRA</t>
  </si>
  <si>
    <t>C</t>
  </si>
  <si>
    <t>D</t>
  </si>
  <si>
    <t>ALTLETICA LA SBARRA</t>
  </si>
  <si>
    <t>ASD MONTI DELLA TOLFA L'AIRONE</t>
  </si>
  <si>
    <t>ATLETICA AMATORI VELLETRI</t>
  </si>
  <si>
    <t>ASD Atina Trail Running</t>
  </si>
  <si>
    <t>SETTIMI</t>
  </si>
  <si>
    <t>FREZZOTTI</t>
  </si>
  <si>
    <t>PODISTICA MYRICAE TERNI</t>
  </si>
  <si>
    <t>COLUCCIELLO</t>
  </si>
  <si>
    <t>E</t>
  </si>
  <si>
    <t>CAPPALONGA</t>
  </si>
  <si>
    <t>LILLO</t>
  </si>
  <si>
    <t>A</t>
  </si>
  <si>
    <t>STEFANELLI</t>
  </si>
  <si>
    <t>UISP CASTELLI ROMANI</t>
  </si>
  <si>
    <t>VISOCCHI</t>
  </si>
  <si>
    <t>CORREALE</t>
  </si>
  <si>
    <t>I</t>
  </si>
  <si>
    <t>DELLA MORTE</t>
  </si>
  <si>
    <t>LIBERI PODISTI VITERBO</t>
  </si>
  <si>
    <t>VENTURI</t>
  </si>
  <si>
    <t>ASD LA LUMEGA VERGATO</t>
  </si>
  <si>
    <t>FURLAN</t>
  </si>
  <si>
    <t>GRANELLA</t>
  </si>
  <si>
    <t>B</t>
  </si>
  <si>
    <t>REMOLI</t>
  </si>
  <si>
    <t>ASD TRIAL DEI DUE LAGHI</t>
  </si>
  <si>
    <t>PONTINI</t>
  </si>
  <si>
    <t>PODISTICA ALSIUM</t>
  </si>
  <si>
    <t>DIARIO</t>
  </si>
  <si>
    <t>FULMINI &amp; SAETTE</t>
  </si>
  <si>
    <t>PROFICO</t>
  </si>
  <si>
    <t>CHIAVONI</t>
  </si>
  <si>
    <t>CASCIONI</t>
  </si>
  <si>
    <t>ASD S.MARINELLA RUNNER</t>
  </si>
  <si>
    <t>VESTRUCCI</t>
  </si>
  <si>
    <t>ATLETICA DI MARCO SPORT</t>
  </si>
  <si>
    <t>CORTINA</t>
  </si>
  <si>
    <t>PODISTICA ORO FANTASY</t>
  </si>
  <si>
    <t>G.S. FALERIA</t>
  </si>
  <si>
    <t>F</t>
  </si>
  <si>
    <t>UISP VITERBO</t>
  </si>
  <si>
    <t>TORRI</t>
  </si>
  <si>
    <t>BEN TANFOUS</t>
  </si>
  <si>
    <t>SOUHAIL BEN SAID</t>
  </si>
  <si>
    <t>ATAC MARATHON CLUB</t>
  </si>
  <si>
    <t>SORDINI</t>
  </si>
  <si>
    <t>AMATORI PODISTICA TERNI</t>
  </si>
  <si>
    <t>FUNARI</t>
  </si>
  <si>
    <t>ROSCIOLI</t>
  </si>
  <si>
    <t>GRAVANAGO</t>
  </si>
  <si>
    <t>GIAN LUIGI</t>
  </si>
  <si>
    <t>ASD SANTA MARINELLA RUNNER</t>
  </si>
  <si>
    <t>VITTA</t>
  </si>
  <si>
    <t>TARI</t>
  </si>
  <si>
    <t>CARMELINO</t>
  </si>
  <si>
    <t>NICULAE</t>
  </si>
  <si>
    <t>LBM SPORT</t>
  </si>
  <si>
    <t>SOBRINO</t>
  </si>
  <si>
    <t>GIAN PAOLO</t>
  </si>
  <si>
    <t>SARGOLINI</t>
  </si>
  <si>
    <t>FIONDA</t>
  </si>
  <si>
    <t>G</t>
  </si>
  <si>
    <t>MORRA</t>
  </si>
  <si>
    <t>BENDULA</t>
  </si>
  <si>
    <t>STEFAN</t>
  </si>
  <si>
    <t>ASD LUNGOILTEVERE</t>
  </si>
  <si>
    <t>DI GIOVANNI</t>
  </si>
  <si>
    <t>Athlos Club Civitavecchia</t>
  </si>
  <si>
    <t>DI GIORGIO</t>
  </si>
  <si>
    <t>GIOVANNI BATTISTA</t>
  </si>
  <si>
    <t>BELARDINI</t>
  </si>
  <si>
    <t>PATRIZIA</t>
  </si>
  <si>
    <t>VERONICA</t>
  </si>
  <si>
    <t>DANIEL</t>
  </si>
  <si>
    <t>BENTIVOGLIO</t>
  </si>
  <si>
    <t>Iscritti</t>
  </si>
  <si>
    <t>RETI RUNNERS FOOTWORKS</t>
  </si>
  <si>
    <t>REALI</t>
  </si>
  <si>
    <t>FABIANO</t>
  </si>
  <si>
    <t>SABATO</t>
  </si>
  <si>
    <t>SABINA MARATHON CLUB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</si>
  <si>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</si>
  <si>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</si>
  <si>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</si>
  <si>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</si>
  <si>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</si>
  <si>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</si>
  <si>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</si>
  <si>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</si>
  <si>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</si>
  <si>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</si>
  <si>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</si>
  <si>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</si>
  <si>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FABIO</t>
  </si>
  <si>
    <t>G.S. BANCARI ROMANI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</si>
  <si>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</si>
  <si>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</si>
  <si>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</si>
  <si>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</si>
  <si>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</si>
  <si>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</si>
  <si>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</si>
  <si>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</si>
  <si>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SERGIO</t>
  </si>
  <si>
    <t>CORRADO</t>
  </si>
  <si>
    <t>MAURO</t>
  </si>
  <si>
    <t>MARATHON CLUB ROMA</t>
  </si>
  <si>
    <t>LUCIANO</t>
  </si>
  <si>
    <t>RENATO</t>
  </si>
  <si>
    <t>ROBERTO</t>
  </si>
  <si>
    <t>NICOLA</t>
  </si>
  <si>
    <t>CRISTIAN</t>
  </si>
  <si>
    <t>ALDO</t>
  </si>
  <si>
    <t>MAURIZIO</t>
  </si>
  <si>
    <t>MARIO</t>
  </si>
  <si>
    <t>PIERO</t>
  </si>
  <si>
    <t>DANIELE</t>
  </si>
  <si>
    <t>PAOLO</t>
  </si>
  <si>
    <t>VITALE</t>
  </si>
  <si>
    <t>GIOVANNI</t>
  </si>
  <si>
    <t>SANDRO</t>
  </si>
  <si>
    <t>FAUSTO</t>
  </si>
  <si>
    <t>ANTONIO</t>
  </si>
  <si>
    <t>ENZO</t>
  </si>
  <si>
    <t>GIORGIO</t>
  </si>
  <si>
    <t>BEVILACQUA</t>
  </si>
  <si>
    <t>NUOVA PODISTICA LATINA</t>
  </si>
  <si>
    <t>PODISTICA OSTIA</t>
  </si>
  <si>
    <t>ENRICO</t>
  </si>
  <si>
    <t>GABRIELE</t>
  </si>
  <si>
    <t>IMPERI</t>
  </si>
  <si>
    <t>ERCOLANI</t>
  </si>
  <si>
    <t>RICASOLI</t>
  </si>
  <si>
    <t>FABBRI</t>
  </si>
  <si>
    <t>BRETTI</t>
  </si>
  <si>
    <t>AMEDEO</t>
  </si>
  <si>
    <t>CASTELLUCCI</t>
  </si>
  <si>
    <t>MARINO</t>
  </si>
  <si>
    <t>ANTONUCCI</t>
  </si>
  <si>
    <t>UGOLINI</t>
  </si>
  <si>
    <t>RICCI</t>
  </si>
  <si>
    <t>MARCELLO</t>
  </si>
  <si>
    <t>CECCHINI</t>
  </si>
  <si>
    <t>MARA</t>
  </si>
  <si>
    <t>DANIELA</t>
  </si>
  <si>
    <t>RINALDO</t>
  </si>
  <si>
    <t>MODESTI</t>
  </si>
  <si>
    <t>ROCCO</t>
  </si>
  <si>
    <t>ROSARIO</t>
  </si>
  <si>
    <t>CREMISI</t>
  </si>
  <si>
    <t>IOLANDA</t>
  </si>
  <si>
    <t>ESPOSITO</t>
  </si>
  <si>
    <t>SCATENA</t>
  </si>
  <si>
    <t>PEIFFER</t>
  </si>
  <si>
    <t>ARENA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</si>
</sst>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pane ySplit="4" topLeftCell="BM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35</v>
      </c>
      <c r="B3" s="28"/>
      <c r="C3" s="28"/>
      <c r="D3" s="28"/>
      <c r="E3" s="28"/>
      <c r="F3" s="28"/>
      <c r="G3" s="28"/>
      <c r="H3" s="3" t="s">
        <v>131</v>
      </c>
      <c r="I3" s="4">
        <v>42.195</v>
      </c>
    </row>
    <row r="4" spans="1:9" ht="37.5" customHeight="1">
      <c r="A4" s="5" t="s">
        <v>132</v>
      </c>
      <c r="B4" s="6" t="s">
        <v>133</v>
      </c>
      <c r="C4" s="7" t="s">
        <v>134</v>
      </c>
      <c r="D4" s="7" t="s">
        <v>135</v>
      </c>
      <c r="E4" s="8" t="s">
        <v>136</v>
      </c>
      <c r="F4" s="7" t="s">
        <v>137</v>
      </c>
      <c r="G4" s="7" t="s">
        <v>138</v>
      </c>
      <c r="H4" s="9" t="s">
        <v>139</v>
      </c>
      <c r="I4" s="9" t="s">
        <v>140</v>
      </c>
    </row>
    <row r="5" spans="1:9" s="13" customFormat="1" ht="15" customHeight="1">
      <c r="A5" s="10">
        <v>1</v>
      </c>
      <c r="B5" s="41" t="s">
        <v>47</v>
      </c>
      <c r="C5" s="41" t="s">
        <v>174</v>
      </c>
      <c r="D5" s="42" t="s">
        <v>48</v>
      </c>
      <c r="E5" s="41" t="s">
        <v>44</v>
      </c>
      <c r="F5" s="35">
        <v>0.14265046296296297</v>
      </c>
      <c r="G5" s="10" t="str">
        <f aca="true" t="shared" si="0" ref="G5:G68">TEXT(INT((HOUR(F5)*3600+MINUTE(F5)*60+SECOND(F5))/$I$3/60),"0")&amp;"."&amp;TEXT(MOD((HOUR(F5)*3600+MINUTE(F5)*60+SECOND(F5))/$I$3,60),"00")&amp;"/km"</f>
        <v>4.52/km</v>
      </c>
      <c r="H5" s="12">
        <f aca="true" t="shared" si="1" ref="H5:H35">F5-$F$5</f>
        <v>0</v>
      </c>
      <c r="I5" s="12">
        <f>F5-INDEX($F$5:$F$88,MATCH(D5,$D$5:$D$88,0))</f>
        <v>0</v>
      </c>
    </row>
    <row r="6" spans="1:9" s="13" customFormat="1" ht="15" customHeight="1">
      <c r="A6" s="14">
        <v>2</v>
      </c>
      <c r="B6" s="43" t="s">
        <v>129</v>
      </c>
      <c r="C6" s="43" t="s">
        <v>174</v>
      </c>
      <c r="D6" s="44" t="s">
        <v>49</v>
      </c>
      <c r="E6" s="43" t="s">
        <v>50</v>
      </c>
      <c r="F6" s="36">
        <v>0.15430555555555556</v>
      </c>
      <c r="G6" s="14" t="str">
        <f t="shared" si="0"/>
        <v>5.16/km</v>
      </c>
      <c r="H6" s="16">
        <f t="shared" si="1"/>
        <v>0.011655092592592592</v>
      </c>
      <c r="I6" s="16">
        <f>F6-INDEX($F$5:$F$88,MATCH(D6,$D$5:$D$88,0))</f>
        <v>0</v>
      </c>
    </row>
    <row r="7" spans="1:9" s="13" customFormat="1" ht="15" customHeight="1">
      <c r="A7" s="14">
        <v>3</v>
      </c>
      <c r="B7" s="43" t="s">
        <v>124</v>
      </c>
      <c r="C7" s="43" t="s">
        <v>173</v>
      </c>
      <c r="D7" s="44" t="s">
        <v>48</v>
      </c>
      <c r="E7" s="43" t="s">
        <v>51</v>
      </c>
      <c r="F7" s="36">
        <v>0.15462962962962964</v>
      </c>
      <c r="G7" s="14" t="str">
        <f t="shared" si="0"/>
        <v>5.17/km</v>
      </c>
      <c r="H7" s="16">
        <f t="shared" si="1"/>
        <v>0.01197916666666668</v>
      </c>
      <c r="I7" s="16">
        <f>F7-INDEX($F$5:$F$88,MATCH(D7,$D$5:$D$88,0))</f>
        <v>0.01197916666666668</v>
      </c>
    </row>
    <row r="8" spans="1:9" s="13" customFormat="1" ht="15" customHeight="1">
      <c r="A8" s="14">
        <v>4</v>
      </c>
      <c r="B8" s="43" t="s">
        <v>120</v>
      </c>
      <c r="C8" s="43" t="s">
        <v>142</v>
      </c>
      <c r="D8" s="44" t="s">
        <v>48</v>
      </c>
      <c r="E8" s="43" t="s">
        <v>52</v>
      </c>
      <c r="F8" s="36">
        <v>0.1601736111111111</v>
      </c>
      <c r="G8" s="14" t="str">
        <f t="shared" si="0"/>
        <v>5.28/km</v>
      </c>
      <c r="H8" s="16">
        <f t="shared" si="1"/>
        <v>0.01752314814814815</v>
      </c>
      <c r="I8" s="16">
        <f>F8-INDEX($F$5:$F$88,MATCH(D8,$D$5:$D$88,0))</f>
        <v>0.01752314814814815</v>
      </c>
    </row>
    <row r="9" spans="1:9" s="13" customFormat="1" ht="15" customHeight="1">
      <c r="A9" s="14">
        <v>5</v>
      </c>
      <c r="B9" s="43" t="s">
        <v>154</v>
      </c>
      <c r="C9" s="43" t="s">
        <v>152</v>
      </c>
      <c r="D9" s="44" t="s">
        <v>48</v>
      </c>
      <c r="E9" s="43" t="s">
        <v>53</v>
      </c>
      <c r="F9" s="36">
        <v>0.16189814814814815</v>
      </c>
      <c r="G9" s="14" t="str">
        <f t="shared" si="0"/>
        <v>5.32/km</v>
      </c>
      <c r="H9" s="16">
        <f t="shared" si="1"/>
        <v>0.019247685185185187</v>
      </c>
      <c r="I9" s="16">
        <f>F9-INDEX($F$5:$F$88,MATCH(D9,$D$5:$D$88,0))</f>
        <v>0.019247685185185187</v>
      </c>
    </row>
    <row r="10" spans="1:9" s="13" customFormat="1" ht="15" customHeight="1">
      <c r="A10" s="14">
        <v>6</v>
      </c>
      <c r="B10" s="43" t="s">
        <v>54</v>
      </c>
      <c r="C10" s="43" t="s">
        <v>195</v>
      </c>
      <c r="D10" s="44" t="s">
        <v>49</v>
      </c>
      <c r="E10" s="43" t="s">
        <v>130</v>
      </c>
      <c r="F10" s="36">
        <v>0.16189814814814815</v>
      </c>
      <c r="G10" s="14" t="str">
        <f t="shared" si="0"/>
        <v>5.32/km</v>
      </c>
      <c r="H10" s="16">
        <f t="shared" si="1"/>
        <v>0.019247685185185187</v>
      </c>
      <c r="I10" s="16">
        <f>F10-INDEX($F$5:$F$88,MATCH(D10,$D$5:$D$88,0))</f>
        <v>0.007592592592592595</v>
      </c>
    </row>
    <row r="11" spans="1:9" s="13" customFormat="1" ht="15" customHeight="1">
      <c r="A11" s="14">
        <v>7</v>
      </c>
      <c r="B11" s="43" t="s">
        <v>55</v>
      </c>
      <c r="C11" s="43" t="s">
        <v>146</v>
      </c>
      <c r="D11" s="44" t="s">
        <v>49</v>
      </c>
      <c r="E11" s="43" t="s">
        <v>56</v>
      </c>
      <c r="F11" s="36">
        <v>0.16331018518518517</v>
      </c>
      <c r="G11" s="14" t="str">
        <f t="shared" si="0"/>
        <v>5.34/km</v>
      </c>
      <c r="H11" s="16">
        <f t="shared" si="1"/>
        <v>0.020659722222222204</v>
      </c>
      <c r="I11" s="16">
        <f>F11-INDEX($F$5:$F$88,MATCH(D11,$D$5:$D$88,0))</f>
        <v>0.009004629629629612</v>
      </c>
    </row>
    <row r="12" spans="1:9" s="13" customFormat="1" ht="15" customHeight="1">
      <c r="A12" s="14">
        <v>8</v>
      </c>
      <c r="B12" s="43" t="s">
        <v>57</v>
      </c>
      <c r="C12" s="43" t="s">
        <v>150</v>
      </c>
      <c r="D12" s="44" t="s">
        <v>58</v>
      </c>
      <c r="E12" s="43" t="s">
        <v>52</v>
      </c>
      <c r="F12" s="36">
        <v>0.1658449074074074</v>
      </c>
      <c r="G12" s="14" t="str">
        <f t="shared" si="0"/>
        <v>5.40/km</v>
      </c>
      <c r="H12" s="16">
        <f t="shared" si="1"/>
        <v>0.023194444444444434</v>
      </c>
      <c r="I12" s="16">
        <f>F12-INDEX($F$5:$F$88,MATCH(D12,$D$5:$D$88,0))</f>
        <v>0</v>
      </c>
    </row>
    <row r="13" spans="1:9" s="13" customFormat="1" ht="15" customHeight="1">
      <c r="A13" s="14">
        <v>9</v>
      </c>
      <c r="B13" s="43" t="s">
        <v>59</v>
      </c>
      <c r="C13" s="43" t="s">
        <v>60</v>
      </c>
      <c r="D13" s="44" t="s">
        <v>49</v>
      </c>
      <c r="E13" s="43" t="s">
        <v>51</v>
      </c>
      <c r="F13" s="36">
        <v>0.16643518518518519</v>
      </c>
      <c r="G13" s="14" t="str">
        <f t="shared" si="0"/>
        <v>5.41/km</v>
      </c>
      <c r="H13" s="16">
        <f t="shared" si="1"/>
        <v>0.02378472222222222</v>
      </c>
      <c r="I13" s="16">
        <f>F13-INDEX($F$5:$F$88,MATCH(D13,$D$5:$D$88,0))</f>
        <v>0.012129629629629629</v>
      </c>
    </row>
    <row r="14" spans="1:9" s="13" customFormat="1" ht="15" customHeight="1">
      <c r="A14" s="14">
        <v>10</v>
      </c>
      <c r="B14" s="43" t="s">
        <v>201</v>
      </c>
      <c r="C14" s="43" t="s">
        <v>141</v>
      </c>
      <c r="D14" s="44" t="s">
        <v>61</v>
      </c>
      <c r="E14" s="43" t="s">
        <v>40</v>
      </c>
      <c r="F14" s="36">
        <v>0.16797453703703702</v>
      </c>
      <c r="G14" s="14" t="str">
        <f t="shared" si="0"/>
        <v>5.44/km</v>
      </c>
      <c r="H14" s="16">
        <f t="shared" si="1"/>
        <v>0.025324074074074054</v>
      </c>
      <c r="I14" s="16">
        <f>F14-INDEX($F$5:$F$88,MATCH(D14,$D$5:$D$88,0))</f>
        <v>0</v>
      </c>
    </row>
    <row r="15" spans="1:9" s="13" customFormat="1" ht="15" customHeight="1">
      <c r="A15" s="14">
        <v>11</v>
      </c>
      <c r="B15" s="43" t="s">
        <v>62</v>
      </c>
      <c r="C15" s="43" t="s">
        <v>146</v>
      </c>
      <c r="D15" s="44" t="s">
        <v>49</v>
      </c>
      <c r="E15" s="43" t="s">
        <v>63</v>
      </c>
      <c r="F15" s="36">
        <v>0.1685648148148148</v>
      </c>
      <c r="G15" s="14" t="str">
        <f t="shared" si="0"/>
        <v>5.45/km</v>
      </c>
      <c r="H15" s="16">
        <f t="shared" si="1"/>
        <v>0.02591435185185184</v>
      </c>
      <c r="I15" s="16">
        <f>F15-INDEX($F$5:$F$88,MATCH(D15,$D$5:$D$88,0))</f>
        <v>0.01425925925925925</v>
      </c>
    </row>
    <row r="16" spans="1:9" s="13" customFormat="1" ht="15" customHeight="1">
      <c r="A16" s="14">
        <v>12</v>
      </c>
      <c r="B16" s="43" t="s">
        <v>64</v>
      </c>
      <c r="C16" s="43" t="s">
        <v>159</v>
      </c>
      <c r="D16" s="44" t="s">
        <v>48</v>
      </c>
      <c r="E16" s="43" t="s">
        <v>53</v>
      </c>
      <c r="F16" s="36">
        <v>0.17141203703703703</v>
      </c>
      <c r="G16" s="14" t="str">
        <f t="shared" si="0"/>
        <v>5.51/km</v>
      </c>
      <c r="H16" s="16">
        <f t="shared" si="1"/>
        <v>0.028761574074074064</v>
      </c>
      <c r="I16" s="16">
        <f>F16-INDEX($F$5:$F$88,MATCH(D16,$D$5:$D$88,0))</f>
        <v>0.028761574074074064</v>
      </c>
    </row>
    <row r="17" spans="1:9" s="13" customFormat="1" ht="15" customHeight="1">
      <c r="A17" s="14">
        <v>13</v>
      </c>
      <c r="B17" s="43" t="s">
        <v>65</v>
      </c>
      <c r="C17" s="43" t="s">
        <v>122</v>
      </c>
      <c r="D17" s="44" t="s">
        <v>66</v>
      </c>
      <c r="E17" s="43" t="s">
        <v>44</v>
      </c>
      <c r="F17" s="36">
        <v>0.17146990740740742</v>
      </c>
      <c r="G17" s="14" t="str">
        <f t="shared" si="0"/>
        <v>5.51/km</v>
      </c>
      <c r="H17" s="16">
        <f t="shared" si="1"/>
        <v>0.028819444444444453</v>
      </c>
      <c r="I17" s="16">
        <f>F17-INDEX($F$5:$F$88,MATCH(D17,$D$5:$D$88,0))</f>
        <v>0</v>
      </c>
    </row>
    <row r="18" spans="1:9" s="13" customFormat="1" ht="15" customHeight="1">
      <c r="A18" s="14">
        <v>14</v>
      </c>
      <c r="B18" s="43" t="s">
        <v>67</v>
      </c>
      <c r="C18" s="43" t="s">
        <v>166</v>
      </c>
      <c r="D18" s="44" t="s">
        <v>61</v>
      </c>
      <c r="E18" s="43" t="s">
        <v>68</v>
      </c>
      <c r="F18" s="36">
        <v>0.17186342592592593</v>
      </c>
      <c r="G18" s="14" t="str">
        <f t="shared" si="0"/>
        <v>5.52/km</v>
      </c>
      <c r="H18" s="16">
        <f t="shared" si="1"/>
        <v>0.02921296296296297</v>
      </c>
      <c r="I18" s="16">
        <f>F18-INDEX($F$5:$F$88,MATCH(D18,$D$5:$D$88,0))</f>
        <v>0.003888888888888914</v>
      </c>
    </row>
    <row r="19" spans="1:9" s="13" customFormat="1" ht="15" customHeight="1">
      <c r="A19" s="14">
        <v>15</v>
      </c>
      <c r="B19" s="43" t="s">
        <v>69</v>
      </c>
      <c r="C19" s="43" t="s">
        <v>159</v>
      </c>
      <c r="D19" s="44" t="s">
        <v>49</v>
      </c>
      <c r="E19" s="43" t="s">
        <v>70</v>
      </c>
      <c r="F19" s="36">
        <v>0.174375</v>
      </c>
      <c r="G19" s="14" t="str">
        <f t="shared" si="0"/>
        <v>5.57/km</v>
      </c>
      <c r="H19" s="16">
        <f t="shared" si="1"/>
        <v>0.03172453703703704</v>
      </c>
      <c r="I19" s="16">
        <f>F19-INDEX($F$5:$F$88,MATCH(D19,$D$5:$D$88,0))</f>
        <v>0.020069444444444445</v>
      </c>
    </row>
    <row r="20" spans="1:9" s="13" customFormat="1" ht="15" customHeight="1">
      <c r="A20" s="14">
        <v>16</v>
      </c>
      <c r="B20" s="43" t="s">
        <v>71</v>
      </c>
      <c r="C20" s="43" t="s">
        <v>149</v>
      </c>
      <c r="D20" s="44" t="s">
        <v>58</v>
      </c>
      <c r="E20" s="43" t="s">
        <v>51</v>
      </c>
      <c r="F20" s="36">
        <v>0.1770138888888889</v>
      </c>
      <c r="G20" s="14" t="str">
        <f t="shared" si="0"/>
        <v>6.02/km</v>
      </c>
      <c r="H20" s="16">
        <f t="shared" si="1"/>
        <v>0.03436342592592592</v>
      </c>
      <c r="I20" s="16">
        <f>F20-INDEX($F$5:$F$88,MATCH(D20,$D$5:$D$88,0))</f>
        <v>0.011168981481481488</v>
      </c>
    </row>
    <row r="21" spans="1:9" s="13" customFormat="1" ht="15" customHeight="1">
      <c r="A21" s="14">
        <v>17</v>
      </c>
      <c r="B21" s="43" t="s">
        <v>72</v>
      </c>
      <c r="C21" s="43" t="s">
        <v>179</v>
      </c>
      <c r="D21" s="44" t="s">
        <v>73</v>
      </c>
      <c r="E21" s="43" t="s">
        <v>51</v>
      </c>
      <c r="F21" s="36">
        <v>0.17795138888888887</v>
      </c>
      <c r="G21" s="14" t="str">
        <f t="shared" si="0"/>
        <v>6.04/km</v>
      </c>
      <c r="H21" s="16">
        <f t="shared" si="1"/>
        <v>0.0353009259259259</v>
      </c>
      <c r="I21" s="16">
        <f>F21-INDEX($F$5:$F$88,MATCH(D21,$D$5:$D$88,0))</f>
        <v>0</v>
      </c>
    </row>
    <row r="22" spans="1:9" s="13" customFormat="1" ht="15" customHeight="1">
      <c r="A22" s="14">
        <v>18</v>
      </c>
      <c r="B22" s="43" t="s">
        <v>74</v>
      </c>
      <c r="C22" s="43" t="s">
        <v>158</v>
      </c>
      <c r="D22" s="44" t="s">
        <v>58</v>
      </c>
      <c r="E22" s="43" t="s">
        <v>75</v>
      </c>
      <c r="F22" s="36">
        <v>0.1787037037037037</v>
      </c>
      <c r="G22" s="14" t="str">
        <f t="shared" si="0"/>
        <v>6.06/km</v>
      </c>
      <c r="H22" s="16">
        <f t="shared" si="1"/>
        <v>0.03605324074074073</v>
      </c>
      <c r="I22" s="16">
        <f>F22-INDEX($F$5:$F$88,MATCH(D22,$D$5:$D$88,0))</f>
        <v>0.012858796296296299</v>
      </c>
    </row>
    <row r="23" spans="1:9" s="13" customFormat="1" ht="15" customHeight="1">
      <c r="A23" s="14">
        <v>19</v>
      </c>
      <c r="B23" s="43" t="s">
        <v>76</v>
      </c>
      <c r="C23" s="43" t="s">
        <v>159</v>
      </c>
      <c r="D23" s="44" t="s">
        <v>49</v>
      </c>
      <c r="E23" s="43" t="s">
        <v>77</v>
      </c>
      <c r="F23" s="36">
        <v>0.1788773148148148</v>
      </c>
      <c r="G23" s="14" t="str">
        <f t="shared" si="0"/>
        <v>6.06/km</v>
      </c>
      <c r="H23" s="16">
        <f t="shared" si="1"/>
        <v>0.03622685185185184</v>
      </c>
      <c r="I23" s="16">
        <f>F23-INDEX($F$5:$F$88,MATCH(D23,$D$5:$D$88,0))</f>
        <v>0.02457175925925925</v>
      </c>
    </row>
    <row r="24" spans="1:9" s="13" customFormat="1" ht="15" customHeight="1">
      <c r="A24" s="14">
        <v>20</v>
      </c>
      <c r="B24" s="43" t="s">
        <v>78</v>
      </c>
      <c r="C24" s="43" t="s">
        <v>150</v>
      </c>
      <c r="D24" s="44" t="s">
        <v>61</v>
      </c>
      <c r="E24" s="43" t="s">
        <v>79</v>
      </c>
      <c r="F24" s="36">
        <v>0.18318287037037037</v>
      </c>
      <c r="G24" s="14" t="str">
        <f t="shared" si="0"/>
        <v>6.15/km</v>
      </c>
      <c r="H24" s="16">
        <f t="shared" si="1"/>
        <v>0.040532407407407406</v>
      </c>
      <c r="I24" s="16">
        <f>F24-INDEX($F$5:$F$88,MATCH(D24,$D$5:$D$88,0))</f>
        <v>0.015208333333333351</v>
      </c>
    </row>
    <row r="25" spans="1:9" s="13" customFormat="1" ht="15" customHeight="1">
      <c r="A25" s="14">
        <v>21</v>
      </c>
      <c r="B25" s="43" t="s">
        <v>186</v>
      </c>
      <c r="C25" s="43" t="s">
        <v>166</v>
      </c>
      <c r="D25" s="44" t="s">
        <v>73</v>
      </c>
      <c r="E25" s="43" t="s">
        <v>156</v>
      </c>
      <c r="F25" s="36">
        <v>0.18475694444444446</v>
      </c>
      <c r="G25" s="14" t="str">
        <f t="shared" si="0"/>
        <v>6.18/km</v>
      </c>
      <c r="H25" s="16">
        <f t="shared" si="1"/>
        <v>0.042106481481481495</v>
      </c>
      <c r="I25" s="16">
        <f>F25-INDEX($F$5:$F$88,MATCH(D25,$D$5:$D$88,0))</f>
        <v>0.0068055555555555924</v>
      </c>
    </row>
    <row r="26" spans="1:9" s="13" customFormat="1" ht="15" customHeight="1">
      <c r="A26" s="14">
        <v>22</v>
      </c>
      <c r="B26" s="43" t="s">
        <v>80</v>
      </c>
      <c r="C26" s="43" t="s">
        <v>198</v>
      </c>
      <c r="D26" s="44" t="s">
        <v>48</v>
      </c>
      <c r="E26" s="43" t="s">
        <v>77</v>
      </c>
      <c r="F26" s="36">
        <v>0.18587962962962964</v>
      </c>
      <c r="G26" s="14" t="str">
        <f t="shared" si="0"/>
        <v>6.21/km</v>
      </c>
      <c r="H26" s="16">
        <f t="shared" si="1"/>
        <v>0.04322916666666668</v>
      </c>
      <c r="I26" s="16">
        <f>F26-INDEX($F$5:$F$88,MATCH(D26,$D$5:$D$88,0))</f>
        <v>0.04322916666666668</v>
      </c>
    </row>
    <row r="27" spans="1:9" s="13" customFormat="1" ht="15" customHeight="1">
      <c r="A27" s="14">
        <v>23</v>
      </c>
      <c r="B27" s="43" t="s">
        <v>81</v>
      </c>
      <c r="C27" s="43" t="s">
        <v>191</v>
      </c>
      <c r="D27" s="44" t="s">
        <v>58</v>
      </c>
      <c r="E27" s="43" t="s">
        <v>51</v>
      </c>
      <c r="F27" s="36">
        <v>0.18599537037037037</v>
      </c>
      <c r="G27" s="14" t="str">
        <f t="shared" si="0"/>
        <v>6.21/km</v>
      </c>
      <c r="H27" s="16">
        <f t="shared" si="1"/>
        <v>0.0433449074074074</v>
      </c>
      <c r="I27" s="16">
        <f>F27-INDEX($F$5:$F$88,MATCH(D27,$D$5:$D$88,0))</f>
        <v>0.020150462962962967</v>
      </c>
    </row>
    <row r="28" spans="1:9" s="17" customFormat="1" ht="15" customHeight="1">
      <c r="A28" s="14">
        <v>24</v>
      </c>
      <c r="B28" s="43" t="s">
        <v>82</v>
      </c>
      <c r="C28" s="43" t="s">
        <v>165</v>
      </c>
      <c r="D28" s="44" t="s">
        <v>58</v>
      </c>
      <c r="E28" s="43" t="s">
        <v>83</v>
      </c>
      <c r="F28" s="36">
        <v>0.18618055555555557</v>
      </c>
      <c r="G28" s="14" t="str">
        <f t="shared" si="0"/>
        <v>6.21/km</v>
      </c>
      <c r="H28" s="16">
        <f t="shared" si="1"/>
        <v>0.043530092592592606</v>
      </c>
      <c r="I28" s="16">
        <f>F28-INDEX($F$5:$F$88,MATCH(D28,$D$5:$D$88,0))</f>
        <v>0.020335648148148172</v>
      </c>
    </row>
    <row r="29" spans="1:9" ht="15" customHeight="1">
      <c r="A29" s="14">
        <v>25</v>
      </c>
      <c r="B29" s="43" t="s">
        <v>190</v>
      </c>
      <c r="C29" s="43" t="s">
        <v>146</v>
      </c>
      <c r="D29" s="44" t="s">
        <v>49</v>
      </c>
      <c r="E29" s="43" t="s">
        <v>75</v>
      </c>
      <c r="F29" s="36">
        <v>0.18796296296296297</v>
      </c>
      <c r="G29" s="14" t="str">
        <f t="shared" si="0"/>
        <v>6.25/km</v>
      </c>
      <c r="H29" s="16">
        <f t="shared" si="1"/>
        <v>0.045312500000000006</v>
      </c>
      <c r="I29" s="16">
        <f>F29-INDEX($F$5:$F$88,MATCH(D29,$D$5:$D$88,0))</f>
        <v>0.033657407407407414</v>
      </c>
    </row>
    <row r="30" spans="1:9" ht="15" customHeight="1">
      <c r="A30" s="14">
        <v>26</v>
      </c>
      <c r="B30" s="43" t="s">
        <v>84</v>
      </c>
      <c r="C30" s="43" t="s">
        <v>151</v>
      </c>
      <c r="D30" s="44" t="s">
        <v>73</v>
      </c>
      <c r="E30" s="43" t="s">
        <v>85</v>
      </c>
      <c r="F30" s="36">
        <v>0.18839120370370369</v>
      </c>
      <c r="G30" s="14" t="str">
        <f t="shared" si="0"/>
        <v>6.26/km</v>
      </c>
      <c r="H30" s="16">
        <f t="shared" si="1"/>
        <v>0.04574074074074072</v>
      </c>
      <c r="I30" s="16">
        <f>F30-INDEX($F$5:$F$88,MATCH(D30,$D$5:$D$88,0))</f>
        <v>0.010439814814814818</v>
      </c>
    </row>
    <row r="31" spans="1:9" ht="15" customHeight="1">
      <c r="A31" s="14">
        <v>27</v>
      </c>
      <c r="B31" s="43" t="s">
        <v>86</v>
      </c>
      <c r="C31" s="43" t="s">
        <v>157</v>
      </c>
      <c r="D31" s="44" t="s">
        <v>49</v>
      </c>
      <c r="E31" s="43" t="s">
        <v>87</v>
      </c>
      <c r="F31" s="36">
        <v>0.19120370370370368</v>
      </c>
      <c r="G31" s="14" t="str">
        <f t="shared" si="0"/>
        <v>6.32/km</v>
      </c>
      <c r="H31" s="16">
        <f t="shared" si="1"/>
        <v>0.048553240740740716</v>
      </c>
      <c r="I31" s="16">
        <f>F31-INDEX($F$5:$F$88,MATCH(D31,$D$5:$D$88,0))</f>
        <v>0.036898148148148124</v>
      </c>
    </row>
    <row r="32" spans="1:9" ht="15" customHeight="1">
      <c r="A32" s="14">
        <v>28</v>
      </c>
      <c r="B32" s="43" t="s">
        <v>37</v>
      </c>
      <c r="C32" s="43" t="s">
        <v>147</v>
      </c>
      <c r="D32" s="44" t="s">
        <v>73</v>
      </c>
      <c r="E32" s="43" t="s">
        <v>88</v>
      </c>
      <c r="F32" s="36">
        <v>0.19166666666666665</v>
      </c>
      <c r="G32" s="14" t="str">
        <f t="shared" si="0"/>
        <v>6.32/km</v>
      </c>
      <c r="H32" s="16">
        <f aca="true" t="shared" si="2" ref="H32:H73">F32-$F$5</f>
        <v>0.04901620370370369</v>
      </c>
      <c r="I32" s="16">
        <f>F32-INDEX($F$5:$F$88,MATCH(D32,$D$5:$D$88,0))</f>
        <v>0.013715277777777785</v>
      </c>
    </row>
    <row r="33" spans="1:9" ht="15" customHeight="1">
      <c r="A33" s="14">
        <v>29</v>
      </c>
      <c r="B33" s="43" t="s">
        <v>181</v>
      </c>
      <c r="C33" s="43" t="s">
        <v>159</v>
      </c>
      <c r="D33" s="44" t="s">
        <v>89</v>
      </c>
      <c r="E33" s="43" t="s">
        <v>90</v>
      </c>
      <c r="F33" s="36">
        <v>0.1921875</v>
      </c>
      <c r="G33" s="14" t="str">
        <f t="shared" si="0"/>
        <v>6.34/km</v>
      </c>
      <c r="H33" s="16">
        <f t="shared" si="2"/>
        <v>0.049537037037037046</v>
      </c>
      <c r="I33" s="16">
        <f>F33-INDEX($F$5:$F$88,MATCH(D33,$D$5:$D$88,0))</f>
        <v>0</v>
      </c>
    </row>
    <row r="34" spans="1:9" ht="15" customHeight="1">
      <c r="A34" s="31">
        <v>30</v>
      </c>
      <c r="B34" s="39" t="s">
        <v>184</v>
      </c>
      <c r="C34" s="39" t="s">
        <v>169</v>
      </c>
      <c r="D34" s="40" t="s">
        <v>58</v>
      </c>
      <c r="E34" s="39" t="s">
        <v>41</v>
      </c>
      <c r="F34" s="38">
        <v>0.1927199074074074</v>
      </c>
      <c r="G34" s="31" t="str">
        <f t="shared" si="0"/>
        <v>6.35/km</v>
      </c>
      <c r="H34" s="33">
        <f t="shared" si="2"/>
        <v>0.050069444444444444</v>
      </c>
      <c r="I34" s="33">
        <f>F34-INDEX($F$5:$F$88,MATCH(D34,$D$5:$D$88,0))</f>
        <v>0.02687500000000001</v>
      </c>
    </row>
    <row r="35" spans="1:9" ht="15" customHeight="1">
      <c r="A35" s="31">
        <v>31</v>
      </c>
      <c r="B35" s="39" t="s">
        <v>118</v>
      </c>
      <c r="C35" s="39" t="s">
        <v>141</v>
      </c>
      <c r="D35" s="40" t="s">
        <v>73</v>
      </c>
      <c r="E35" s="39" t="s">
        <v>41</v>
      </c>
      <c r="F35" s="38">
        <v>0.1927199074074074</v>
      </c>
      <c r="G35" s="31" t="str">
        <f t="shared" si="0"/>
        <v>6.35/km</v>
      </c>
      <c r="H35" s="33">
        <f t="shared" si="2"/>
        <v>0.050069444444444444</v>
      </c>
      <c r="I35" s="33">
        <f>F35-INDEX($F$5:$F$88,MATCH(D35,$D$5:$D$88,0))</f>
        <v>0.014768518518518542</v>
      </c>
    </row>
    <row r="36" spans="1:9" ht="15" customHeight="1">
      <c r="A36" s="14">
        <v>32</v>
      </c>
      <c r="B36" s="43" t="s">
        <v>91</v>
      </c>
      <c r="C36" s="43" t="s">
        <v>153</v>
      </c>
      <c r="D36" s="44" t="s">
        <v>58</v>
      </c>
      <c r="E36" s="43" t="s">
        <v>51</v>
      </c>
      <c r="F36" s="36">
        <v>0.19403935185185184</v>
      </c>
      <c r="G36" s="14" t="str">
        <f t="shared" si="0"/>
        <v>6.37/km</v>
      </c>
      <c r="H36" s="16">
        <f t="shared" si="2"/>
        <v>0.05138888888888887</v>
      </c>
      <c r="I36" s="16">
        <f>F36-INDEX($F$5:$F$88,MATCH(D36,$D$5:$D$88,0))</f>
        <v>0.02819444444444444</v>
      </c>
    </row>
    <row r="37" spans="1:9" ht="15" customHeight="1">
      <c r="A37" s="14">
        <v>33</v>
      </c>
      <c r="B37" s="43" t="s">
        <v>92</v>
      </c>
      <c r="C37" s="43" t="s">
        <v>93</v>
      </c>
      <c r="D37" s="44" t="s">
        <v>49</v>
      </c>
      <c r="E37" s="43" t="s">
        <v>94</v>
      </c>
      <c r="F37" s="36">
        <v>0.1942824074074074</v>
      </c>
      <c r="G37" s="14" t="str">
        <f t="shared" si="0"/>
        <v>6.38/km</v>
      </c>
      <c r="H37" s="16">
        <f t="shared" si="2"/>
        <v>0.05163194444444444</v>
      </c>
      <c r="I37" s="16">
        <f>F37-INDEX($F$5:$F$88,MATCH(D37,$D$5:$D$88,0))</f>
        <v>0.03997685185185185</v>
      </c>
    </row>
    <row r="38" spans="1:9" ht="15" customHeight="1">
      <c r="A38" s="14">
        <v>34</v>
      </c>
      <c r="B38" s="43" t="s">
        <v>95</v>
      </c>
      <c r="C38" s="43" t="s">
        <v>163</v>
      </c>
      <c r="D38" s="44" t="s">
        <v>89</v>
      </c>
      <c r="E38" s="43" t="s">
        <v>96</v>
      </c>
      <c r="F38" s="36">
        <v>0.19444444444444445</v>
      </c>
      <c r="G38" s="14" t="str">
        <f t="shared" si="0"/>
        <v>6.38/km</v>
      </c>
      <c r="H38" s="16">
        <f t="shared" si="2"/>
        <v>0.05179398148148148</v>
      </c>
      <c r="I38" s="16">
        <f>F38-INDEX($F$5:$F$88,MATCH(D38,$D$5:$D$88,0))</f>
        <v>0.0022569444444444364</v>
      </c>
    </row>
    <row r="39" spans="1:9" ht="15" customHeight="1">
      <c r="A39" s="14">
        <v>35</v>
      </c>
      <c r="B39" s="43" t="s">
        <v>97</v>
      </c>
      <c r="C39" s="43" t="s">
        <v>141</v>
      </c>
      <c r="D39" s="44" t="s">
        <v>73</v>
      </c>
      <c r="E39" s="43" t="s">
        <v>51</v>
      </c>
      <c r="F39" s="36">
        <v>0.1945486111111111</v>
      </c>
      <c r="G39" s="14" t="str">
        <f t="shared" si="0"/>
        <v>6.38/km</v>
      </c>
      <c r="H39" s="16">
        <f t="shared" si="2"/>
        <v>0.05189814814814814</v>
      </c>
      <c r="I39" s="16">
        <f>F39-INDEX($F$5:$F$88,MATCH(D39,$D$5:$D$88,0))</f>
        <v>0.016597222222222235</v>
      </c>
    </row>
    <row r="40" spans="1:9" ht="15" customHeight="1">
      <c r="A40" s="14">
        <v>36</v>
      </c>
      <c r="B40" s="43" t="s">
        <v>98</v>
      </c>
      <c r="C40" s="43" t="s">
        <v>128</v>
      </c>
      <c r="D40" s="44" t="s">
        <v>48</v>
      </c>
      <c r="E40" s="43" t="s">
        <v>77</v>
      </c>
      <c r="F40" s="36">
        <v>0.19574074074074074</v>
      </c>
      <c r="G40" s="14" t="str">
        <f t="shared" si="0"/>
        <v>6.41/km</v>
      </c>
      <c r="H40" s="16">
        <f t="shared" si="2"/>
        <v>0.05309027777777778</v>
      </c>
      <c r="I40" s="16">
        <f>F40-INDEX($F$5:$F$88,MATCH(D40,$D$5:$D$88,0))</f>
        <v>0.05309027777777778</v>
      </c>
    </row>
    <row r="41" spans="1:9" ht="15" customHeight="1">
      <c r="A41" s="14">
        <v>37</v>
      </c>
      <c r="B41" s="43" t="s">
        <v>99</v>
      </c>
      <c r="C41" s="43" t="s">
        <v>100</v>
      </c>
      <c r="D41" s="44" t="s">
        <v>48</v>
      </c>
      <c r="E41" s="43" t="s">
        <v>101</v>
      </c>
      <c r="F41" s="36">
        <v>0.19626157407407407</v>
      </c>
      <c r="G41" s="14" t="str">
        <f t="shared" si="0"/>
        <v>6.42/km</v>
      </c>
      <c r="H41" s="16">
        <f t="shared" si="2"/>
        <v>0.05361111111111111</v>
      </c>
      <c r="I41" s="16">
        <f>F41-INDEX($F$5:$F$88,MATCH(D41,$D$5:$D$88,0))</f>
        <v>0.05361111111111111</v>
      </c>
    </row>
    <row r="42" spans="1:9" ht="15" customHeight="1">
      <c r="A42" s="14">
        <v>38</v>
      </c>
      <c r="B42" s="43" t="s">
        <v>102</v>
      </c>
      <c r="C42" s="43" t="s">
        <v>141</v>
      </c>
      <c r="D42" s="44" t="s">
        <v>49</v>
      </c>
      <c r="E42" s="43" t="s">
        <v>75</v>
      </c>
      <c r="F42" s="36">
        <v>0.19702546296296297</v>
      </c>
      <c r="G42" s="14" t="str">
        <f t="shared" si="0"/>
        <v>6.43/km</v>
      </c>
      <c r="H42" s="16">
        <f t="shared" si="2"/>
        <v>0.05437500000000001</v>
      </c>
      <c r="I42" s="16">
        <f>F42-INDEX($F$5:$F$88,MATCH(D42,$D$5:$D$88,0))</f>
        <v>0.042719907407407415</v>
      </c>
    </row>
    <row r="43" spans="1:9" ht="15" customHeight="1">
      <c r="A43" s="14">
        <v>39</v>
      </c>
      <c r="B43" s="43" t="s">
        <v>103</v>
      </c>
      <c r="C43" s="43" t="s">
        <v>104</v>
      </c>
      <c r="D43" s="44" t="s">
        <v>49</v>
      </c>
      <c r="E43" s="43" t="s">
        <v>53</v>
      </c>
      <c r="F43" s="36">
        <v>0.19900462962962964</v>
      </c>
      <c r="G43" s="14" t="str">
        <f t="shared" si="0"/>
        <v>6.47/km</v>
      </c>
      <c r="H43" s="16">
        <f t="shared" si="2"/>
        <v>0.05635416666666668</v>
      </c>
      <c r="I43" s="16">
        <f>F43-INDEX($F$5:$F$88,MATCH(D43,$D$5:$D$88,0))</f>
        <v>0.044699074074074086</v>
      </c>
    </row>
    <row r="44" spans="1:9" ht="15" customHeight="1">
      <c r="A44" s="14">
        <v>40</v>
      </c>
      <c r="B44" s="43" t="s">
        <v>105</v>
      </c>
      <c r="C44" s="43" t="s">
        <v>161</v>
      </c>
      <c r="D44" s="44" t="s">
        <v>73</v>
      </c>
      <c r="E44" s="43" t="s">
        <v>176</v>
      </c>
      <c r="F44" s="36">
        <v>0.19961805555555556</v>
      </c>
      <c r="G44" s="14" t="str">
        <f t="shared" si="0"/>
        <v>6.49/km</v>
      </c>
      <c r="H44" s="16">
        <f t="shared" si="2"/>
        <v>0.0569675925925926</v>
      </c>
      <c r="I44" s="16">
        <f>F44-INDEX($F$5:$F$88,MATCH(D44,$D$5:$D$88,0))</f>
        <v>0.021666666666666695</v>
      </c>
    </row>
    <row r="45" spans="1:9" ht="15" customHeight="1">
      <c r="A45" s="14">
        <v>41</v>
      </c>
      <c r="B45" s="43" t="s">
        <v>192</v>
      </c>
      <c r="C45" s="43" t="s">
        <v>193</v>
      </c>
      <c r="D45" s="44" t="s">
        <v>66</v>
      </c>
      <c r="E45" s="43" t="s">
        <v>52</v>
      </c>
      <c r="F45" s="36">
        <v>0.20127314814814815</v>
      </c>
      <c r="G45" s="14" t="str">
        <f t="shared" si="0"/>
        <v>6.52/km</v>
      </c>
      <c r="H45" s="16">
        <f t="shared" si="2"/>
        <v>0.05862268518518518</v>
      </c>
      <c r="I45" s="16">
        <f>F45-INDEX($F$5:$F$88,MATCH(D45,$D$5:$D$88,0))</f>
        <v>0.029803240740740727</v>
      </c>
    </row>
    <row r="46" spans="1:9" ht="15" customHeight="1">
      <c r="A46" s="14">
        <v>42</v>
      </c>
      <c r="B46" s="43" t="s">
        <v>36</v>
      </c>
      <c r="C46" s="43" t="s">
        <v>172</v>
      </c>
      <c r="D46" s="44" t="s">
        <v>49</v>
      </c>
      <c r="E46" s="43" t="s">
        <v>106</v>
      </c>
      <c r="F46" s="36">
        <v>0.20167824074074073</v>
      </c>
      <c r="G46" s="14" t="str">
        <f t="shared" si="0"/>
        <v>6.53/km</v>
      </c>
      <c r="H46" s="16">
        <f t="shared" si="2"/>
        <v>0.05902777777777776</v>
      </c>
      <c r="I46" s="16">
        <f>F46-INDEX($F$5:$F$88,MATCH(D46,$D$5:$D$88,0))</f>
        <v>0.04737268518518517</v>
      </c>
    </row>
    <row r="47" spans="1:9" ht="15" customHeight="1">
      <c r="A47" s="14">
        <v>43</v>
      </c>
      <c r="B47" s="43" t="s">
        <v>107</v>
      </c>
      <c r="C47" s="43" t="s">
        <v>108</v>
      </c>
      <c r="D47" s="44" t="s">
        <v>49</v>
      </c>
      <c r="E47" s="43" t="s">
        <v>106</v>
      </c>
      <c r="F47" s="36">
        <v>0.2074652777777778</v>
      </c>
      <c r="G47" s="14" t="str">
        <f t="shared" si="0"/>
        <v>7.05/km</v>
      </c>
      <c r="H47" s="16">
        <f t="shared" si="2"/>
        <v>0.06481481481481483</v>
      </c>
      <c r="I47" s="16">
        <f>F47-INDEX($F$5:$F$88,MATCH(D47,$D$5:$D$88,0))</f>
        <v>0.05315972222222223</v>
      </c>
    </row>
    <row r="48" spans="1:9" ht="15" customHeight="1">
      <c r="A48" s="14">
        <v>44</v>
      </c>
      <c r="B48" s="43" t="s">
        <v>175</v>
      </c>
      <c r="C48" s="43" t="s">
        <v>164</v>
      </c>
      <c r="D48" s="44" t="s">
        <v>58</v>
      </c>
      <c r="E48" s="43" t="s">
        <v>75</v>
      </c>
      <c r="F48" s="36">
        <v>0.20824074074074073</v>
      </c>
      <c r="G48" s="14" t="str">
        <f t="shared" si="0"/>
        <v>7.06/km</v>
      </c>
      <c r="H48" s="16">
        <f t="shared" si="2"/>
        <v>0.06559027777777776</v>
      </c>
      <c r="I48" s="16">
        <f>F48-INDEX($F$5:$F$88,MATCH(D48,$D$5:$D$88,0))</f>
        <v>0.04239583333333333</v>
      </c>
    </row>
    <row r="49" spans="1:9" ht="15" customHeight="1">
      <c r="A49" s="14">
        <v>45</v>
      </c>
      <c r="B49" s="43" t="s">
        <v>109</v>
      </c>
      <c r="C49" s="43" t="s">
        <v>185</v>
      </c>
      <c r="D49" s="44" t="s">
        <v>49</v>
      </c>
      <c r="E49" s="43" t="s">
        <v>51</v>
      </c>
      <c r="F49" s="36">
        <v>0.20981481481481482</v>
      </c>
      <c r="G49" s="14" t="str">
        <f t="shared" si="0"/>
        <v>7.10/km</v>
      </c>
      <c r="H49" s="16">
        <f t="shared" si="2"/>
        <v>0.06716435185185185</v>
      </c>
      <c r="I49" s="16">
        <f>F49-INDEX($F$5:$F$88,MATCH(D49,$D$5:$D$88,0))</f>
        <v>0.05550925925925926</v>
      </c>
    </row>
    <row r="50" spans="1:9" ht="15" customHeight="1">
      <c r="A50" s="14">
        <v>46</v>
      </c>
      <c r="B50" s="43" t="s">
        <v>110</v>
      </c>
      <c r="C50" s="43" t="s">
        <v>141</v>
      </c>
      <c r="D50" s="44" t="s">
        <v>111</v>
      </c>
      <c r="E50" s="43" t="s">
        <v>53</v>
      </c>
      <c r="F50" s="36">
        <v>0.21018518518518517</v>
      </c>
      <c r="G50" s="14" t="str">
        <f t="shared" si="0"/>
        <v>7.10/km</v>
      </c>
      <c r="H50" s="16">
        <f t="shared" si="2"/>
        <v>0.0675347222222222</v>
      </c>
      <c r="I50" s="16">
        <f>F50-INDEX($F$5:$F$88,MATCH(D50,$D$5:$D$88,0))</f>
        <v>0</v>
      </c>
    </row>
    <row r="51" spans="1:9" ht="15" customHeight="1">
      <c r="A51" s="14">
        <v>47</v>
      </c>
      <c r="B51" s="43" t="s">
        <v>112</v>
      </c>
      <c r="C51" s="43" t="s">
        <v>152</v>
      </c>
      <c r="D51" s="44" t="s">
        <v>48</v>
      </c>
      <c r="E51" s="43" t="s">
        <v>126</v>
      </c>
      <c r="F51" s="36">
        <v>0.21082175925925925</v>
      </c>
      <c r="G51" s="14" t="str">
        <f t="shared" si="0"/>
        <v>7.12/km</v>
      </c>
      <c r="H51" s="16">
        <f t="shared" si="2"/>
        <v>0.06817129629629629</v>
      </c>
      <c r="I51" s="16">
        <f>F51-INDEX($F$5:$F$88,MATCH(D51,$D$5:$D$88,0))</f>
        <v>0.06817129629629629</v>
      </c>
    </row>
    <row r="52" spans="1:9" ht="15" customHeight="1">
      <c r="A52" s="14">
        <v>48</v>
      </c>
      <c r="B52" s="43" t="s">
        <v>71</v>
      </c>
      <c r="C52" s="43" t="s">
        <v>187</v>
      </c>
      <c r="D52" s="44" t="s">
        <v>58</v>
      </c>
      <c r="E52" s="43" t="s">
        <v>51</v>
      </c>
      <c r="F52" s="36">
        <v>0.21086805555555554</v>
      </c>
      <c r="G52" s="14" t="str">
        <f t="shared" si="0"/>
        <v>7.12/km</v>
      </c>
      <c r="H52" s="16">
        <f t="shared" si="2"/>
        <v>0.06821759259259258</v>
      </c>
      <c r="I52" s="16">
        <f>F52-INDEX($F$5:$F$88,MATCH(D52,$D$5:$D$88,0))</f>
        <v>0.045023148148148145</v>
      </c>
    </row>
    <row r="53" spans="1:9" ht="15" customHeight="1">
      <c r="A53" s="14">
        <v>49</v>
      </c>
      <c r="B53" s="43" t="s">
        <v>113</v>
      </c>
      <c r="C53" s="43" t="s">
        <v>114</v>
      </c>
      <c r="D53" s="44" t="s">
        <v>58</v>
      </c>
      <c r="E53" s="43" t="s">
        <v>115</v>
      </c>
      <c r="F53" s="36">
        <v>0.2112962962962963</v>
      </c>
      <c r="G53" s="14" t="str">
        <f t="shared" si="0"/>
        <v>7.13/km</v>
      </c>
      <c r="H53" s="16">
        <f t="shared" si="2"/>
        <v>0.06864583333333332</v>
      </c>
      <c r="I53" s="16">
        <f>F53-INDEX($F$5:$F$88,MATCH(D53,$D$5:$D$88,0))</f>
        <v>0.04545138888888889</v>
      </c>
    </row>
    <row r="54" spans="1:9" ht="15" customHeight="1">
      <c r="A54" s="14">
        <v>50</v>
      </c>
      <c r="B54" s="43" t="s">
        <v>116</v>
      </c>
      <c r="C54" s="43" t="s">
        <v>145</v>
      </c>
      <c r="D54" s="44" t="s">
        <v>58</v>
      </c>
      <c r="E54" s="43" t="s">
        <v>117</v>
      </c>
      <c r="F54" s="36">
        <v>0.2125</v>
      </c>
      <c r="G54" s="14" t="str">
        <f t="shared" si="0"/>
        <v>7.15/km</v>
      </c>
      <c r="H54" s="16">
        <f t="shared" si="2"/>
        <v>0.06984953703703703</v>
      </c>
      <c r="I54" s="16">
        <f>F54-INDEX($F$5:$F$88,MATCH(D54,$D$5:$D$88,0))</f>
        <v>0.046655092592592595</v>
      </c>
    </row>
    <row r="55" spans="1:9" ht="15" customHeight="1">
      <c r="A55" s="14">
        <v>51</v>
      </c>
      <c r="B55" s="43" t="s">
        <v>182</v>
      </c>
      <c r="C55" s="43" t="s">
        <v>147</v>
      </c>
      <c r="D55" s="44" t="s">
        <v>73</v>
      </c>
      <c r="E55" s="43" t="s">
        <v>40</v>
      </c>
      <c r="F55" s="36">
        <v>0.2134722222222222</v>
      </c>
      <c r="G55" s="14" t="str">
        <f t="shared" si="0"/>
        <v>7.17/km</v>
      </c>
      <c r="H55" s="16">
        <f t="shared" si="2"/>
        <v>0.07082175925925924</v>
      </c>
      <c r="I55" s="16">
        <f>F55-INDEX($F$5:$F$88,MATCH(D55,$D$5:$D$88,0))</f>
        <v>0.035520833333333335</v>
      </c>
    </row>
    <row r="56" spans="1:9" ht="15" customHeight="1">
      <c r="A56" s="14">
        <v>52</v>
      </c>
      <c r="B56" s="43" t="s">
        <v>127</v>
      </c>
      <c r="C56" s="43" t="s">
        <v>167</v>
      </c>
      <c r="D56" s="44" t="s">
        <v>58</v>
      </c>
      <c r="E56" s="43" t="s">
        <v>176</v>
      </c>
      <c r="F56" s="36">
        <v>0.21385416666666668</v>
      </c>
      <c r="G56" s="14" t="str">
        <f t="shared" si="0"/>
        <v>7.18/km</v>
      </c>
      <c r="H56" s="16">
        <f t="shared" si="2"/>
        <v>0.07120370370370371</v>
      </c>
      <c r="I56" s="16">
        <f>F56-INDEX($F$5:$F$88,MATCH(D56,$D$5:$D$88,0))</f>
        <v>0.04800925925925928</v>
      </c>
    </row>
    <row r="57" spans="1:9" ht="15" customHeight="1">
      <c r="A57" s="14">
        <v>53</v>
      </c>
      <c r="B57" s="43" t="s">
        <v>168</v>
      </c>
      <c r="C57" s="43" t="s">
        <v>169</v>
      </c>
      <c r="D57" s="44" t="s">
        <v>111</v>
      </c>
      <c r="E57" s="43" t="s">
        <v>0</v>
      </c>
      <c r="F57" s="36">
        <v>0.2150810185185185</v>
      </c>
      <c r="G57" s="14" t="str">
        <f t="shared" si="0"/>
        <v>7.20/km</v>
      </c>
      <c r="H57" s="16">
        <f t="shared" si="2"/>
        <v>0.07243055555555553</v>
      </c>
      <c r="I57" s="16">
        <f>F57-INDEX($F$5:$F$88,MATCH(D57,$D$5:$D$88,0))</f>
        <v>0.0048958333333333215</v>
      </c>
    </row>
    <row r="58" spans="1:9" ht="15" customHeight="1">
      <c r="A58" s="14">
        <v>54</v>
      </c>
      <c r="B58" s="43" t="s">
        <v>1</v>
      </c>
      <c r="C58" s="43" t="s">
        <v>151</v>
      </c>
      <c r="D58" s="44" t="s">
        <v>49</v>
      </c>
      <c r="E58" s="43" t="s">
        <v>2</v>
      </c>
      <c r="F58" s="36">
        <v>0.2153125</v>
      </c>
      <c r="G58" s="14" t="str">
        <f t="shared" si="0"/>
        <v>7.21/km</v>
      </c>
      <c r="H58" s="16">
        <f t="shared" si="2"/>
        <v>0.07266203703703702</v>
      </c>
      <c r="I58" s="16">
        <f>F58-INDEX($F$5:$F$88,MATCH(D58,$D$5:$D$88,0))</f>
        <v>0.06100694444444443</v>
      </c>
    </row>
    <row r="59" spans="1:9" ht="15" customHeight="1">
      <c r="A59" s="14">
        <v>55</v>
      </c>
      <c r="B59" s="43" t="s">
        <v>199</v>
      </c>
      <c r="C59" s="43" t="s">
        <v>200</v>
      </c>
      <c r="D59" s="44" t="s">
        <v>3</v>
      </c>
      <c r="E59" s="43" t="s">
        <v>106</v>
      </c>
      <c r="F59" s="36">
        <v>0.21686342592592592</v>
      </c>
      <c r="G59" s="14" t="str">
        <f t="shared" si="0"/>
        <v>7.24/km</v>
      </c>
      <c r="H59" s="16">
        <f t="shared" si="2"/>
        <v>0.07421296296296295</v>
      </c>
      <c r="I59" s="16">
        <f>F59-INDEX($F$5:$F$88,MATCH(D59,$D$5:$D$88,0))</f>
        <v>0</v>
      </c>
    </row>
    <row r="60" spans="1:9" ht="15" customHeight="1">
      <c r="A60" s="14">
        <v>56</v>
      </c>
      <c r="B60" s="43" t="s">
        <v>196</v>
      </c>
      <c r="C60" s="43" t="s">
        <v>119</v>
      </c>
      <c r="D60" s="44" t="s">
        <v>49</v>
      </c>
      <c r="E60" s="43" t="s">
        <v>177</v>
      </c>
      <c r="F60" s="36">
        <v>0.21712962962962964</v>
      </c>
      <c r="G60" s="14" t="str">
        <f t="shared" si="0"/>
        <v>7.25/km</v>
      </c>
      <c r="H60" s="16">
        <f t="shared" si="2"/>
        <v>0.07447916666666668</v>
      </c>
      <c r="I60" s="16">
        <f>F60-INDEX($F$5:$F$88,MATCH(D60,$D$5:$D$88,0))</f>
        <v>0.06282407407407409</v>
      </c>
    </row>
    <row r="61" spans="1:9" ht="15" customHeight="1">
      <c r="A61" s="14">
        <v>57</v>
      </c>
      <c r="B61" s="43" t="s">
        <v>4</v>
      </c>
      <c r="C61" s="43" t="s">
        <v>164</v>
      </c>
      <c r="D61" s="44" t="s">
        <v>89</v>
      </c>
      <c r="E61" s="43" t="s">
        <v>177</v>
      </c>
      <c r="F61" s="36">
        <v>0.21747685185185184</v>
      </c>
      <c r="G61" s="14" t="str">
        <f t="shared" si="0"/>
        <v>7.25/km</v>
      </c>
      <c r="H61" s="16">
        <f t="shared" si="2"/>
        <v>0.07482638888888887</v>
      </c>
      <c r="I61" s="16">
        <f>F61-INDEX($F$5:$F$88,MATCH(D61,$D$5:$D$88,0))</f>
        <v>0.025289351851851827</v>
      </c>
    </row>
    <row r="62" spans="1:9" ht="15" customHeight="1">
      <c r="A62" s="14">
        <v>58</v>
      </c>
      <c r="B62" s="43" t="s">
        <v>202</v>
      </c>
      <c r="C62" s="43" t="s">
        <v>160</v>
      </c>
      <c r="D62" s="44" t="s">
        <v>111</v>
      </c>
      <c r="E62" s="43" t="s">
        <v>5</v>
      </c>
      <c r="F62" s="36">
        <v>0.21767361111111114</v>
      </c>
      <c r="G62" s="14" t="str">
        <f t="shared" si="0"/>
        <v>7.26/km</v>
      </c>
      <c r="H62" s="16">
        <f t="shared" si="2"/>
        <v>0.07502314814814817</v>
      </c>
      <c r="I62" s="16">
        <f>F62-INDEX($F$5:$F$88,MATCH(D62,$D$5:$D$88,0))</f>
        <v>0.007488425925925968</v>
      </c>
    </row>
    <row r="63" spans="1:9" ht="15" customHeight="1">
      <c r="A63" s="14">
        <v>59</v>
      </c>
      <c r="B63" s="43" t="s">
        <v>6</v>
      </c>
      <c r="C63" s="43" t="s">
        <v>38</v>
      </c>
      <c r="D63" s="44" t="s">
        <v>3</v>
      </c>
      <c r="E63" s="43" t="s">
        <v>75</v>
      </c>
      <c r="F63" s="36">
        <v>0.21810185185185185</v>
      </c>
      <c r="G63" s="14" t="str">
        <f t="shared" si="0"/>
        <v>7.27/km</v>
      </c>
      <c r="H63" s="16">
        <f t="shared" si="2"/>
        <v>0.07545138888888889</v>
      </c>
      <c r="I63" s="16">
        <f>F63-INDEX($F$5:$F$88,MATCH(D63,$D$5:$D$88,0))</f>
        <v>0.0012384259259259345</v>
      </c>
    </row>
    <row r="64" spans="1:9" ht="15" customHeight="1">
      <c r="A64" s="14">
        <v>60</v>
      </c>
      <c r="B64" s="43" t="s">
        <v>7</v>
      </c>
      <c r="C64" s="43" t="s">
        <v>150</v>
      </c>
      <c r="D64" s="44" t="s">
        <v>58</v>
      </c>
      <c r="E64" s="43" t="s">
        <v>51</v>
      </c>
      <c r="F64" s="36">
        <v>0.2200810185185185</v>
      </c>
      <c r="G64" s="14" t="str">
        <f t="shared" si="0"/>
        <v>7.31/km</v>
      </c>
      <c r="H64" s="16">
        <f t="shared" si="2"/>
        <v>0.07743055555555553</v>
      </c>
      <c r="I64" s="16">
        <f>F64-INDEX($F$5:$F$88,MATCH(D64,$D$5:$D$88,0))</f>
        <v>0.054236111111111096</v>
      </c>
    </row>
    <row r="65" spans="1:9" ht="15" customHeight="1">
      <c r="A65" s="14">
        <v>61</v>
      </c>
      <c r="B65" s="43" t="s">
        <v>8</v>
      </c>
      <c r="C65" s="43" t="s">
        <v>9</v>
      </c>
      <c r="D65" s="44" t="s">
        <v>49</v>
      </c>
      <c r="E65" s="43" t="s">
        <v>117</v>
      </c>
      <c r="F65" s="36">
        <v>0.2200810185185185</v>
      </c>
      <c r="G65" s="14" t="str">
        <f t="shared" si="0"/>
        <v>7.31/km</v>
      </c>
      <c r="H65" s="16">
        <f t="shared" si="2"/>
        <v>0.07743055555555553</v>
      </c>
      <c r="I65" s="16">
        <f>F65-INDEX($F$5:$F$88,MATCH(D65,$D$5:$D$88,0))</f>
        <v>0.06577546296296294</v>
      </c>
    </row>
    <row r="66" spans="1:9" ht="15" customHeight="1">
      <c r="A66" s="14">
        <v>62</v>
      </c>
      <c r="B66" s="43" t="s">
        <v>10</v>
      </c>
      <c r="C66" s="43" t="s">
        <v>194</v>
      </c>
      <c r="D66" s="44" t="s">
        <v>11</v>
      </c>
      <c r="E66" s="43" t="s">
        <v>117</v>
      </c>
      <c r="F66" s="36">
        <v>0.2200810185185185</v>
      </c>
      <c r="G66" s="14" t="str">
        <f t="shared" si="0"/>
        <v>7.31/km</v>
      </c>
      <c r="H66" s="16">
        <f t="shared" si="2"/>
        <v>0.07743055555555553</v>
      </c>
      <c r="I66" s="16">
        <f>F66-INDEX($F$5:$F$88,MATCH(D66,$D$5:$D$88,0))</f>
        <v>0</v>
      </c>
    </row>
    <row r="67" spans="1:9" ht="15" customHeight="1">
      <c r="A67" s="31">
        <v>63</v>
      </c>
      <c r="B67" s="39" t="s">
        <v>45</v>
      </c>
      <c r="C67" s="39" t="s">
        <v>46</v>
      </c>
      <c r="D67" s="40" t="s">
        <v>66</v>
      </c>
      <c r="E67" s="39" t="s">
        <v>41</v>
      </c>
      <c r="F67" s="38">
        <v>0.22346064814814814</v>
      </c>
      <c r="G67" s="31" t="str">
        <f t="shared" si="0"/>
        <v>7.38/km</v>
      </c>
      <c r="H67" s="33">
        <f t="shared" si="2"/>
        <v>0.08081018518518518</v>
      </c>
      <c r="I67" s="33">
        <f>F67-INDEX($F$5:$F$88,MATCH(D67,$D$5:$D$88,0))</f>
        <v>0.051990740740740726</v>
      </c>
    </row>
    <row r="68" spans="1:9" ht="15" customHeight="1">
      <c r="A68" s="31">
        <v>64</v>
      </c>
      <c r="B68" s="39" t="s">
        <v>180</v>
      </c>
      <c r="C68" s="39" t="s">
        <v>43</v>
      </c>
      <c r="D68" s="40" t="s">
        <v>61</v>
      </c>
      <c r="E68" s="39" t="s">
        <v>41</v>
      </c>
      <c r="F68" s="38">
        <v>0.22346064814814814</v>
      </c>
      <c r="G68" s="31" t="str">
        <f t="shared" si="0"/>
        <v>7.38/km</v>
      </c>
      <c r="H68" s="33">
        <f t="shared" si="2"/>
        <v>0.08081018518518518</v>
      </c>
      <c r="I68" s="33">
        <f>F68-INDEX($F$5:$F$88,MATCH(D68,$D$5:$D$88,0))</f>
        <v>0.055486111111111125</v>
      </c>
    </row>
    <row r="69" spans="1:9" ht="15" customHeight="1">
      <c r="A69" s="14">
        <v>65</v>
      </c>
      <c r="B69" s="43" t="s">
        <v>12</v>
      </c>
      <c r="C69" s="43" t="s">
        <v>170</v>
      </c>
      <c r="D69" s="44" t="s">
        <v>49</v>
      </c>
      <c r="E69" s="43" t="s">
        <v>75</v>
      </c>
      <c r="F69" s="36">
        <v>0.22505787037037037</v>
      </c>
      <c r="G69" s="14" t="str">
        <f aca="true" t="shared" si="3" ref="G69:G88">TEXT(INT((HOUR(F69)*3600+MINUTE(F69)*60+SECOND(F69))/$I$3/60),"0")&amp;"."&amp;TEXT(MOD((HOUR(F69)*3600+MINUTE(F69)*60+SECOND(F69))/$I$3,60),"00")&amp;"/km"</f>
        <v>7.41/km</v>
      </c>
      <c r="H69" s="16">
        <f t="shared" si="2"/>
        <v>0.0824074074074074</v>
      </c>
      <c r="I69" s="16">
        <f>F69-INDEX($F$5:$F$88,MATCH(D69,$D$5:$D$88,0))</f>
        <v>0.07075231481481481</v>
      </c>
    </row>
    <row r="70" spans="1:9" ht="15" customHeight="1">
      <c r="A70" s="14">
        <v>66</v>
      </c>
      <c r="B70" s="43" t="s">
        <v>13</v>
      </c>
      <c r="C70" s="43" t="s">
        <v>121</v>
      </c>
      <c r="D70" s="44" t="s">
        <v>11</v>
      </c>
      <c r="E70" s="43" t="s">
        <v>14</v>
      </c>
      <c r="F70" s="36">
        <v>0.2258449074074074</v>
      </c>
      <c r="G70" s="14" t="str">
        <f t="shared" si="3"/>
        <v>7.42/km</v>
      </c>
      <c r="H70" s="16">
        <f t="shared" si="2"/>
        <v>0.08319444444444443</v>
      </c>
      <c r="I70" s="16">
        <f>F70-INDEX($F$5:$F$88,MATCH(D70,$D$5:$D$88,0))</f>
        <v>0.005763888888888902</v>
      </c>
    </row>
    <row r="71" spans="1:9" ht="15" customHeight="1">
      <c r="A71" s="14">
        <v>67</v>
      </c>
      <c r="B71" s="43" t="s">
        <v>15</v>
      </c>
      <c r="C71" s="43" t="s">
        <v>143</v>
      </c>
      <c r="D71" s="44" t="s">
        <v>49</v>
      </c>
      <c r="E71" s="43" t="s">
        <v>2</v>
      </c>
      <c r="F71" s="36">
        <v>0.22722222222222221</v>
      </c>
      <c r="G71" s="14" t="str">
        <f t="shared" si="3"/>
        <v>7.45/km</v>
      </c>
      <c r="H71" s="16">
        <f aca="true" t="shared" si="4" ref="H71:H88">F71-$F$5</f>
        <v>0.08457175925925925</v>
      </c>
      <c r="I71" s="16">
        <f>F71-INDEX($F$5:$F$88,MATCH(D71,$D$5:$D$88,0))</f>
        <v>0.07291666666666666</v>
      </c>
    </row>
    <row r="72" spans="1:9" ht="15" customHeight="1">
      <c r="A72" s="14">
        <v>68</v>
      </c>
      <c r="B72" s="43" t="s">
        <v>16</v>
      </c>
      <c r="C72" s="43" t="s">
        <v>197</v>
      </c>
      <c r="D72" s="44" t="s">
        <v>49</v>
      </c>
      <c r="E72" s="43" t="s">
        <v>51</v>
      </c>
      <c r="F72" s="36">
        <v>0.2313888888888889</v>
      </c>
      <c r="G72" s="14" t="str">
        <f t="shared" si="3"/>
        <v>7.54/km</v>
      </c>
      <c r="H72" s="16">
        <f t="shared" si="4"/>
        <v>0.08873842592592593</v>
      </c>
      <c r="I72" s="16">
        <f>F72-INDEX($F$5:$F$88,MATCH(D72,$D$5:$D$88,0))</f>
        <v>0.07708333333333334</v>
      </c>
    </row>
    <row r="73" spans="1:9" ht="15" customHeight="1">
      <c r="A73" s="14">
        <v>69</v>
      </c>
      <c r="B73" s="43" t="s">
        <v>39</v>
      </c>
      <c r="C73" s="43" t="s">
        <v>171</v>
      </c>
      <c r="D73" s="44" t="s">
        <v>89</v>
      </c>
      <c r="E73" s="43" t="s">
        <v>51</v>
      </c>
      <c r="F73" s="36">
        <v>0.2313888888888889</v>
      </c>
      <c r="G73" s="14" t="str">
        <f t="shared" si="3"/>
        <v>7.54/km</v>
      </c>
      <c r="H73" s="16">
        <f t="shared" si="4"/>
        <v>0.08873842592592593</v>
      </c>
      <c r="I73" s="16">
        <f>F73-INDEX($F$5:$F$88,MATCH(D73,$D$5:$D$88,0))</f>
        <v>0.03920138888888888</v>
      </c>
    </row>
    <row r="74" spans="1:9" ht="15" customHeight="1">
      <c r="A74" s="14">
        <v>70</v>
      </c>
      <c r="B74" s="43" t="s">
        <v>17</v>
      </c>
      <c r="C74" s="43" t="s">
        <v>162</v>
      </c>
      <c r="D74" s="44" t="s">
        <v>58</v>
      </c>
      <c r="E74" s="43" t="s">
        <v>176</v>
      </c>
      <c r="F74" s="36">
        <v>0.23208333333333334</v>
      </c>
      <c r="G74" s="14" t="str">
        <f t="shared" si="3"/>
        <v>7.55/km</v>
      </c>
      <c r="H74" s="16">
        <f t="shared" si="4"/>
        <v>0.08943287037037037</v>
      </c>
      <c r="I74" s="16">
        <f>F74-INDEX($F$5:$F$88,MATCH(D74,$D$5:$D$88,0))</f>
        <v>0.06623842592592594</v>
      </c>
    </row>
    <row r="75" spans="1:9" ht="15" customHeight="1">
      <c r="A75" s="14">
        <v>71</v>
      </c>
      <c r="B75" s="43" t="s">
        <v>18</v>
      </c>
      <c r="C75" s="43" t="s">
        <v>146</v>
      </c>
      <c r="D75" s="44" t="s">
        <v>89</v>
      </c>
      <c r="E75" s="43" t="s">
        <v>51</v>
      </c>
      <c r="F75" s="36">
        <v>0.23408564814814814</v>
      </c>
      <c r="G75" s="14" t="str">
        <f t="shared" si="3"/>
        <v>7.59/km</v>
      </c>
      <c r="H75" s="16">
        <f t="shared" si="4"/>
        <v>0.09143518518518517</v>
      </c>
      <c r="I75" s="16">
        <f>F75-INDEX($F$5:$F$88,MATCH(D75,$D$5:$D$88,0))</f>
        <v>0.04189814814814813</v>
      </c>
    </row>
    <row r="76" spans="1:9" ht="15" customHeight="1">
      <c r="A76" s="31">
        <v>72</v>
      </c>
      <c r="B76" s="39" t="s">
        <v>203</v>
      </c>
      <c r="C76" s="39" t="s">
        <v>123</v>
      </c>
      <c r="D76" s="40" t="s">
        <v>58</v>
      </c>
      <c r="E76" s="39" t="s">
        <v>41</v>
      </c>
      <c r="F76" s="38">
        <v>0.23611111111111113</v>
      </c>
      <c r="G76" s="31" t="str">
        <f t="shared" si="3"/>
        <v>8.03/km</v>
      </c>
      <c r="H76" s="33">
        <f t="shared" si="4"/>
        <v>0.09346064814814817</v>
      </c>
      <c r="I76" s="33">
        <f>F76-INDEX($F$5:$F$88,MATCH(D76,$D$5:$D$88,0))</f>
        <v>0.07026620370370373</v>
      </c>
    </row>
    <row r="77" spans="1:9" ht="15" customHeight="1">
      <c r="A77" s="14">
        <v>73</v>
      </c>
      <c r="B77" s="43" t="s">
        <v>19</v>
      </c>
      <c r="C77" s="43" t="s">
        <v>149</v>
      </c>
      <c r="D77" s="44" t="s">
        <v>58</v>
      </c>
      <c r="E77" s="43" t="s">
        <v>144</v>
      </c>
      <c r="F77" s="36">
        <v>0.2369675925925926</v>
      </c>
      <c r="G77" s="14" t="str">
        <f t="shared" si="3"/>
        <v>8.05/km</v>
      </c>
      <c r="H77" s="16">
        <f t="shared" si="4"/>
        <v>0.09431712962962963</v>
      </c>
      <c r="I77" s="16">
        <f>F77-INDEX($F$5:$F$88,MATCH(D77,$D$5:$D$88,0))</f>
        <v>0.07112268518518519</v>
      </c>
    </row>
    <row r="78" spans="1:9" ht="15" customHeight="1">
      <c r="A78" s="14">
        <v>74</v>
      </c>
      <c r="B78" s="43" t="s">
        <v>20</v>
      </c>
      <c r="C78" s="43" t="s">
        <v>21</v>
      </c>
      <c r="D78" s="44" t="s">
        <v>11</v>
      </c>
      <c r="E78" s="43" t="s">
        <v>75</v>
      </c>
      <c r="F78" s="36">
        <v>0.23912037037037037</v>
      </c>
      <c r="G78" s="14" t="str">
        <f t="shared" si="3"/>
        <v>8.10/km</v>
      </c>
      <c r="H78" s="16">
        <f t="shared" si="4"/>
        <v>0.09646990740740741</v>
      </c>
      <c r="I78" s="16">
        <f>F78-INDEX($F$5:$F$88,MATCH(D78,$D$5:$D$88,0))</f>
        <v>0.019039351851851877</v>
      </c>
    </row>
    <row r="79" spans="1:9" ht="15" customHeight="1">
      <c r="A79" s="14">
        <v>75</v>
      </c>
      <c r="B79" s="43" t="s">
        <v>22</v>
      </c>
      <c r="C79" s="43" t="s">
        <v>150</v>
      </c>
      <c r="D79" s="44" t="s">
        <v>89</v>
      </c>
      <c r="E79" s="43" t="s">
        <v>23</v>
      </c>
      <c r="F79" s="36">
        <v>0.2408564814814815</v>
      </c>
      <c r="G79" s="14" t="str">
        <f t="shared" si="3"/>
        <v>8.13/km</v>
      </c>
      <c r="H79" s="16">
        <f t="shared" si="4"/>
        <v>0.09820601851851854</v>
      </c>
      <c r="I79" s="16">
        <f>F79-INDEX($F$5:$F$88,MATCH(D79,$D$5:$D$88,0))</f>
        <v>0.048668981481481494</v>
      </c>
    </row>
    <row r="80" spans="1:9" ht="15" customHeight="1">
      <c r="A80" s="14">
        <v>76</v>
      </c>
      <c r="B80" s="43" t="s">
        <v>24</v>
      </c>
      <c r="C80" s="43" t="s">
        <v>178</v>
      </c>
      <c r="D80" s="44" t="s">
        <v>58</v>
      </c>
      <c r="E80" s="43" t="s">
        <v>176</v>
      </c>
      <c r="F80" s="36">
        <v>0.2441898148148148</v>
      </c>
      <c r="G80" s="14" t="str">
        <f t="shared" si="3"/>
        <v>8.20/km</v>
      </c>
      <c r="H80" s="16">
        <f t="shared" si="4"/>
        <v>0.10153935185185184</v>
      </c>
      <c r="I80" s="16">
        <f>F80-INDEX($F$5:$F$88,MATCH(D80,$D$5:$D$88,0))</f>
        <v>0.0783449074074074</v>
      </c>
    </row>
    <row r="81" spans="1:9" ht="15" customHeight="1">
      <c r="A81" s="31">
        <v>77</v>
      </c>
      <c r="B81" s="39" t="s">
        <v>189</v>
      </c>
      <c r="C81" s="39" t="s">
        <v>155</v>
      </c>
      <c r="D81" s="40" t="s">
        <v>73</v>
      </c>
      <c r="E81" s="39" t="s">
        <v>41</v>
      </c>
      <c r="F81" s="38">
        <v>0.2528009259259259</v>
      </c>
      <c r="G81" s="31" t="str">
        <f t="shared" si="3"/>
        <v>8.38/km</v>
      </c>
      <c r="H81" s="33">
        <f t="shared" si="4"/>
        <v>0.11015046296296294</v>
      </c>
      <c r="I81" s="33">
        <f>F81-INDEX($F$5:$F$88,MATCH(D81,$D$5:$D$88,0))</f>
        <v>0.07484953703703703</v>
      </c>
    </row>
    <row r="82" spans="1:9" ht="15" customHeight="1">
      <c r="A82" s="14">
        <v>78</v>
      </c>
      <c r="B82" s="43" t="s">
        <v>25</v>
      </c>
      <c r="C82" s="43" t="s">
        <v>26</v>
      </c>
      <c r="D82" s="44" t="s">
        <v>58</v>
      </c>
      <c r="E82" s="43" t="s">
        <v>176</v>
      </c>
      <c r="F82" s="36">
        <v>0.2550462962962963</v>
      </c>
      <c r="G82" s="14" t="str">
        <f t="shared" si="3"/>
        <v>8.42/km</v>
      </c>
      <c r="H82" s="16">
        <f t="shared" si="4"/>
        <v>0.11239583333333336</v>
      </c>
      <c r="I82" s="16">
        <f>F82-INDEX($F$5:$F$88,MATCH(D82,$D$5:$D$88,0))</f>
        <v>0.08920138888888893</v>
      </c>
    </row>
    <row r="83" spans="1:9" ht="15" customHeight="1">
      <c r="A83" s="14">
        <v>79</v>
      </c>
      <c r="B83" s="43" t="s">
        <v>204</v>
      </c>
      <c r="C83" s="43" t="s">
        <v>191</v>
      </c>
      <c r="D83" s="44" t="s">
        <v>89</v>
      </c>
      <c r="E83" s="43" t="s">
        <v>126</v>
      </c>
      <c r="F83" s="36">
        <v>0.2576388888888889</v>
      </c>
      <c r="G83" s="14" t="str">
        <f t="shared" si="3"/>
        <v>8.48/km</v>
      </c>
      <c r="H83" s="16">
        <f t="shared" si="4"/>
        <v>0.11498842592592595</v>
      </c>
      <c r="I83" s="16">
        <f>F83-INDEX($F$5:$F$88,MATCH(D83,$D$5:$D$88,0))</f>
        <v>0.0654513888888889</v>
      </c>
    </row>
    <row r="84" spans="1:9" ht="15" customHeight="1">
      <c r="A84" s="14">
        <v>80</v>
      </c>
      <c r="B84" s="43" t="s">
        <v>188</v>
      </c>
      <c r="C84" s="43" t="s">
        <v>27</v>
      </c>
      <c r="D84" s="44" t="s">
        <v>3</v>
      </c>
      <c r="E84" s="43" t="s">
        <v>75</v>
      </c>
      <c r="F84" s="36">
        <v>0.2594328703703704</v>
      </c>
      <c r="G84" s="14" t="str">
        <f t="shared" si="3"/>
        <v>8.51/km</v>
      </c>
      <c r="H84" s="16">
        <f t="shared" si="4"/>
        <v>0.11678240740740742</v>
      </c>
      <c r="I84" s="16">
        <f>F84-INDEX($F$5:$F$88,MATCH(D84,$D$5:$D$88,0))</f>
        <v>0.042569444444444465</v>
      </c>
    </row>
    <row r="85" spans="1:9" ht="15" customHeight="1">
      <c r="A85" s="14">
        <v>81</v>
      </c>
      <c r="B85" s="43" t="s">
        <v>28</v>
      </c>
      <c r="C85" s="43" t="s">
        <v>174</v>
      </c>
      <c r="D85" s="44" t="s">
        <v>48</v>
      </c>
      <c r="E85" s="43" t="s">
        <v>51</v>
      </c>
      <c r="F85" s="36">
        <v>0.2594328703703704</v>
      </c>
      <c r="G85" s="14" t="str">
        <f t="shared" si="3"/>
        <v>8.51/km</v>
      </c>
      <c r="H85" s="16">
        <f t="shared" si="4"/>
        <v>0.11678240740740742</v>
      </c>
      <c r="I85" s="16">
        <f>F85-INDEX($F$5:$F$88,MATCH(D85,$D$5:$D$88,0))</f>
        <v>0.11678240740740742</v>
      </c>
    </row>
    <row r="86" spans="1:9" ht="15" customHeight="1">
      <c r="A86" s="14">
        <v>82</v>
      </c>
      <c r="B86" s="43" t="s">
        <v>183</v>
      </c>
      <c r="C86" s="43" t="s">
        <v>159</v>
      </c>
      <c r="D86" s="44" t="s">
        <v>49</v>
      </c>
      <c r="E86" s="43" t="s">
        <v>75</v>
      </c>
      <c r="F86" s="36">
        <v>0.2665162037037037</v>
      </c>
      <c r="G86" s="14" t="str">
        <f t="shared" si="3"/>
        <v>9.06/km</v>
      </c>
      <c r="H86" s="16">
        <f t="shared" si="4"/>
        <v>0.12386574074074075</v>
      </c>
      <c r="I86" s="16">
        <f>F86-INDEX($F$5:$F$88,MATCH(D86,$D$5:$D$88,0))</f>
        <v>0.11221064814814816</v>
      </c>
    </row>
    <row r="87" spans="1:9" ht="15" customHeight="1">
      <c r="A87" s="14">
        <v>83</v>
      </c>
      <c r="B87" s="43" t="s">
        <v>29</v>
      </c>
      <c r="C87" s="43" t="s">
        <v>148</v>
      </c>
      <c r="D87" s="44" t="s">
        <v>58</v>
      </c>
      <c r="E87" s="43" t="s">
        <v>30</v>
      </c>
      <c r="F87" s="36">
        <v>0.29321759259259256</v>
      </c>
      <c r="G87" s="14" t="str">
        <f t="shared" si="3"/>
        <v>10.00/km</v>
      </c>
      <c r="H87" s="16">
        <f t="shared" si="4"/>
        <v>0.1505671296296296</v>
      </c>
      <c r="I87" s="16">
        <f>F87-INDEX($F$5:$F$88,MATCH(D87,$D$5:$D$88,0))</f>
        <v>0.12737268518518516</v>
      </c>
    </row>
    <row r="88" spans="1:9" ht="15" customHeight="1">
      <c r="A88" s="18">
        <v>84</v>
      </c>
      <c r="B88" s="45" t="s">
        <v>31</v>
      </c>
      <c r="C88" s="45" t="s">
        <v>151</v>
      </c>
      <c r="D88" s="46" t="s">
        <v>32</v>
      </c>
      <c r="E88" s="45" t="s">
        <v>33</v>
      </c>
      <c r="F88" s="37">
        <v>0.31</v>
      </c>
      <c r="G88" s="18" t="str">
        <f t="shared" si="3"/>
        <v>10.35/km</v>
      </c>
      <c r="H88" s="20">
        <f t="shared" si="4"/>
        <v>0.16734953703703703</v>
      </c>
      <c r="I88" s="20">
        <f>F88-INDEX($F$5:$F$88,MATCH(D88,$D$5:$D$88,0))</f>
        <v>0</v>
      </c>
    </row>
  </sheetData>
  <autoFilter ref="A4:I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Ecomaratona Monti della Tolfa</v>
      </c>
      <c r="B1" s="29"/>
      <c r="C1" s="29"/>
    </row>
    <row r="2" spans="1:3" ht="42" customHeight="1">
      <c r="A2" s="30" t="str">
        <f>Individuale!A3&amp;" km. "&amp;Individuale!I3</f>
        <v>Tolfa (RM) Italia - Domenica 29/04/2012 km. 42,195</v>
      </c>
      <c r="B2" s="30"/>
      <c r="C2" s="30"/>
    </row>
    <row r="3" spans="1:3" ht="24.75" customHeight="1">
      <c r="A3" s="21" t="s">
        <v>132</v>
      </c>
      <c r="B3" s="22" t="s">
        <v>136</v>
      </c>
      <c r="C3" s="22" t="s">
        <v>125</v>
      </c>
    </row>
    <row r="4" spans="1:3" ht="15" customHeight="1">
      <c r="A4" s="10">
        <v>1</v>
      </c>
      <c r="B4" s="11" t="s">
        <v>51</v>
      </c>
      <c r="C4" s="23">
        <v>14</v>
      </c>
    </row>
    <row r="5" spans="1:3" ht="15" customHeight="1">
      <c r="A5" s="14">
        <v>2</v>
      </c>
      <c r="B5" s="15" t="s">
        <v>75</v>
      </c>
      <c r="C5" s="24">
        <v>9</v>
      </c>
    </row>
    <row r="6" spans="1:3" ht="15" customHeight="1">
      <c r="A6" s="31">
        <v>3</v>
      </c>
      <c r="B6" s="32" t="s">
        <v>41</v>
      </c>
      <c r="C6" s="34">
        <v>6</v>
      </c>
    </row>
    <row r="7" spans="1:3" ht="15" customHeight="1">
      <c r="A7" s="14">
        <v>4</v>
      </c>
      <c r="B7" s="15" t="s">
        <v>176</v>
      </c>
      <c r="C7" s="24">
        <v>5</v>
      </c>
    </row>
    <row r="8" spans="1:3" ht="15" customHeight="1">
      <c r="A8" s="14">
        <v>5</v>
      </c>
      <c r="B8" s="15" t="s">
        <v>53</v>
      </c>
      <c r="C8" s="24">
        <v>4</v>
      </c>
    </row>
    <row r="9" spans="1:3" ht="15" customHeight="1">
      <c r="A9" s="14">
        <v>6</v>
      </c>
      <c r="B9" s="15" t="s">
        <v>117</v>
      </c>
      <c r="C9" s="24">
        <v>3</v>
      </c>
    </row>
    <row r="10" spans="1:3" ht="15" customHeight="1">
      <c r="A10" s="14">
        <v>7</v>
      </c>
      <c r="B10" s="15" t="s">
        <v>52</v>
      </c>
      <c r="C10" s="24">
        <v>3</v>
      </c>
    </row>
    <row r="11" spans="1:3" ht="15" customHeight="1">
      <c r="A11" s="14">
        <v>8</v>
      </c>
      <c r="B11" s="15" t="s">
        <v>106</v>
      </c>
      <c r="C11" s="24">
        <v>3</v>
      </c>
    </row>
    <row r="12" spans="1:3" ht="15" customHeight="1">
      <c r="A12" s="14">
        <v>9</v>
      </c>
      <c r="B12" s="15" t="s">
        <v>77</v>
      </c>
      <c r="C12" s="24">
        <v>3</v>
      </c>
    </row>
    <row r="13" spans="1:3" ht="15" customHeight="1">
      <c r="A13" s="14">
        <v>10</v>
      </c>
      <c r="B13" s="15" t="s">
        <v>2</v>
      </c>
      <c r="C13" s="24">
        <v>2</v>
      </c>
    </row>
    <row r="14" spans="1:3" ht="15" customHeight="1">
      <c r="A14" s="14">
        <v>11</v>
      </c>
      <c r="B14" s="15" t="s">
        <v>40</v>
      </c>
      <c r="C14" s="24">
        <v>2</v>
      </c>
    </row>
    <row r="15" spans="1:3" ht="15" customHeight="1">
      <c r="A15" s="14">
        <v>12</v>
      </c>
      <c r="B15" s="15" t="s">
        <v>177</v>
      </c>
      <c r="C15" s="24">
        <v>2</v>
      </c>
    </row>
    <row r="16" spans="1:3" ht="15" customHeight="1">
      <c r="A16" s="14">
        <v>13</v>
      </c>
      <c r="B16" s="15" t="s">
        <v>44</v>
      </c>
      <c r="C16" s="24">
        <v>2</v>
      </c>
    </row>
    <row r="17" spans="1:3" ht="15" customHeight="1">
      <c r="A17" s="14">
        <v>14</v>
      </c>
      <c r="B17" s="15" t="s">
        <v>126</v>
      </c>
      <c r="C17" s="24">
        <v>2</v>
      </c>
    </row>
    <row r="18" spans="1:3" ht="15" customHeight="1">
      <c r="A18" s="14">
        <v>15</v>
      </c>
      <c r="B18" s="15" t="s">
        <v>50</v>
      </c>
      <c r="C18" s="24">
        <v>1</v>
      </c>
    </row>
    <row r="19" spans="1:3" ht="15" customHeight="1">
      <c r="A19" s="14">
        <v>16</v>
      </c>
      <c r="B19" s="15" t="s">
        <v>96</v>
      </c>
      <c r="C19" s="24">
        <v>1</v>
      </c>
    </row>
    <row r="20" spans="1:3" ht="15" customHeight="1">
      <c r="A20" s="14">
        <v>17</v>
      </c>
      <c r="B20" s="15" t="s">
        <v>70</v>
      </c>
      <c r="C20" s="24">
        <v>1</v>
      </c>
    </row>
    <row r="21" spans="1:3" ht="15" customHeight="1">
      <c r="A21" s="14">
        <v>18</v>
      </c>
      <c r="B21" s="15" t="s">
        <v>115</v>
      </c>
      <c r="C21" s="24">
        <v>1</v>
      </c>
    </row>
    <row r="22" spans="1:3" ht="15" customHeight="1">
      <c r="A22" s="14">
        <v>19</v>
      </c>
      <c r="B22" s="15" t="s">
        <v>30</v>
      </c>
      <c r="C22" s="24">
        <v>1</v>
      </c>
    </row>
    <row r="23" spans="1:3" ht="15" customHeight="1">
      <c r="A23" s="14">
        <v>20</v>
      </c>
      <c r="B23" s="15" t="s">
        <v>83</v>
      </c>
      <c r="C23" s="24">
        <v>1</v>
      </c>
    </row>
    <row r="24" spans="1:3" ht="15" customHeight="1">
      <c r="A24" s="14">
        <v>21</v>
      </c>
      <c r="B24" s="15" t="s">
        <v>101</v>
      </c>
      <c r="C24" s="24">
        <v>1</v>
      </c>
    </row>
    <row r="25" spans="1:3" ht="15" customHeight="1">
      <c r="A25" s="14">
        <v>22</v>
      </c>
      <c r="B25" s="15" t="s">
        <v>94</v>
      </c>
      <c r="C25" s="24">
        <v>1</v>
      </c>
    </row>
    <row r="26" spans="1:3" ht="15" customHeight="1">
      <c r="A26" s="14">
        <v>23</v>
      </c>
      <c r="B26" s="15" t="s">
        <v>85</v>
      </c>
      <c r="C26" s="24">
        <v>1</v>
      </c>
    </row>
    <row r="27" spans="1:3" ht="15" customHeight="1">
      <c r="A27" s="14">
        <v>24</v>
      </c>
      <c r="B27" s="15" t="s">
        <v>33</v>
      </c>
      <c r="C27" s="24">
        <v>1</v>
      </c>
    </row>
    <row r="28" spans="1:3" ht="15" customHeight="1">
      <c r="A28" s="14">
        <v>25</v>
      </c>
      <c r="B28" s="15" t="s">
        <v>79</v>
      </c>
      <c r="C28" s="24">
        <v>1</v>
      </c>
    </row>
    <row r="29" spans="1:3" ht="15" customHeight="1">
      <c r="A29" s="14">
        <v>26</v>
      </c>
      <c r="B29" s="15" t="s">
        <v>144</v>
      </c>
      <c r="C29" s="24">
        <v>1</v>
      </c>
    </row>
    <row r="30" spans="1:3" ht="15" customHeight="1">
      <c r="A30" s="14">
        <v>27</v>
      </c>
      <c r="B30" s="15" t="s">
        <v>88</v>
      </c>
      <c r="C30" s="24">
        <v>1</v>
      </c>
    </row>
    <row r="31" spans="1:3" ht="15" customHeight="1">
      <c r="A31" s="14">
        <v>28</v>
      </c>
      <c r="B31" s="15" t="s">
        <v>0</v>
      </c>
      <c r="C31" s="24">
        <v>1</v>
      </c>
    </row>
    <row r="32" spans="1:3" ht="15" customHeight="1">
      <c r="A32" s="14">
        <v>29</v>
      </c>
      <c r="B32" s="15" t="s">
        <v>23</v>
      </c>
      <c r="C32" s="24">
        <v>1</v>
      </c>
    </row>
    <row r="33" spans="1:3" ht="15" customHeight="1">
      <c r="A33" s="14">
        <v>30</v>
      </c>
      <c r="B33" s="15" t="s">
        <v>5</v>
      </c>
      <c r="C33" s="24">
        <v>1</v>
      </c>
    </row>
    <row r="34" spans="1:3" ht="15" customHeight="1">
      <c r="A34" s="14">
        <v>31</v>
      </c>
      <c r="B34" s="15" t="s">
        <v>68</v>
      </c>
      <c r="C34" s="24">
        <v>1</v>
      </c>
    </row>
    <row r="35" spans="1:3" ht="15" customHeight="1">
      <c r="A35" s="14">
        <v>32</v>
      </c>
      <c r="B35" s="15" t="s">
        <v>156</v>
      </c>
      <c r="C35" s="24">
        <v>1</v>
      </c>
    </row>
    <row r="36" spans="1:3" ht="15" customHeight="1">
      <c r="A36" s="14">
        <v>33</v>
      </c>
      <c r="B36" s="15" t="s">
        <v>14</v>
      </c>
      <c r="C36" s="24">
        <v>1</v>
      </c>
    </row>
    <row r="37" spans="1:3" ht="15" customHeight="1">
      <c r="A37" s="14">
        <v>34</v>
      </c>
      <c r="B37" s="15" t="s">
        <v>56</v>
      </c>
      <c r="C37" s="24">
        <v>1</v>
      </c>
    </row>
    <row r="38" spans="1:3" ht="15" customHeight="1">
      <c r="A38" s="14">
        <v>35</v>
      </c>
      <c r="B38" s="15" t="s">
        <v>87</v>
      </c>
      <c r="C38" s="24">
        <v>1</v>
      </c>
    </row>
    <row r="39" spans="1:3" ht="15" customHeight="1">
      <c r="A39" s="14">
        <v>36</v>
      </c>
      <c r="B39" s="15" t="s">
        <v>130</v>
      </c>
      <c r="C39" s="24">
        <v>1</v>
      </c>
    </row>
    <row r="40" spans="1:3" ht="15" customHeight="1">
      <c r="A40" s="14">
        <v>37</v>
      </c>
      <c r="B40" s="15" t="s">
        <v>63</v>
      </c>
      <c r="C40" s="24">
        <v>1</v>
      </c>
    </row>
    <row r="41" spans="1:3" ht="15" customHeight="1">
      <c r="A41" s="18">
        <v>38</v>
      </c>
      <c r="B41" s="19" t="s">
        <v>90</v>
      </c>
      <c r="C41" s="25">
        <v>1</v>
      </c>
    </row>
    <row r="42" ht="12.75">
      <c r="C42" s="2">
        <f>SUM(C4:C41)</f>
        <v>84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2012-05-02T08:49:02Z</dcterms:modified>
  <cp:category/>
  <cp:version/>
  <cp:contentType/>
  <cp:contentStatus/>
</cp:coreProperties>
</file>