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'Individuale'!$A$4:$J$101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<sst xmlns="http://schemas.openxmlformats.org/spreadsheetml/2006/main" count="430" uniqueCount="219">
  <si>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</si>
  <si>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</si>
  <si>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</si>
  <si>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</si>
  <si>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</si>
  <si>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</si>
  <si>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</si>
  <si>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</si>
  <si>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</si>
  <si>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</si>
  <si>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</si>
  <si>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</si>
  <si>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</si>
  <si>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FRANCESCO</t>
  </si>
  <si>
    <t>ANTONIO</t>
  </si>
  <si>
    <t>ROBERTO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</si>
  <si>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</si>
  <si>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</si>
  <si>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</si>
  <si>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</si>
  <si>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</si>
  <si>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</si>
  <si>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</si>
  <si>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</si>
  <si>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GIOVANNI</t>
  </si>
  <si>
    <t>FRANCO</t>
  </si>
  <si>
    <t>DOMENICO</t>
  </si>
  <si>
    <t>SANDRO</t>
  </si>
  <si>
    <t>A.S.D. PODISTICA SOLIDARIETA'</t>
  </si>
  <si>
    <t>SILVIA</t>
  </si>
  <si>
    <t>FABRIZIO</t>
  </si>
  <si>
    <t>DANILO</t>
  </si>
  <si>
    <t>MAURIZIO</t>
  </si>
  <si>
    <t>DANIELA</t>
  </si>
  <si>
    <t>VALERIO</t>
  </si>
  <si>
    <t>RITA</t>
  </si>
  <si>
    <t>MASSIMO</t>
  </si>
  <si>
    <t>SS LAZIO ATLETICA LEGGERA</t>
  </si>
  <si>
    <t>MICHELE</t>
  </si>
  <si>
    <t>MASSIMILIANO</t>
  </si>
  <si>
    <t>DE SANTIS</t>
  </si>
  <si>
    <t>BENEDETTO</t>
  </si>
  <si>
    <t>ROCCO</t>
  </si>
  <si>
    <t>ETTORE</t>
  </si>
  <si>
    <t>MARCO</t>
  </si>
  <si>
    <t>LUCIANO</t>
  </si>
  <si>
    <t>MIRKO</t>
  </si>
  <si>
    <t>GIANLUCA</t>
  </si>
  <si>
    <t>ROSI</t>
  </si>
  <si>
    <t>ARMANDO</t>
  </si>
  <si>
    <t>BARBARA</t>
  </si>
  <si>
    <t>PIETRO</t>
  </si>
  <si>
    <t>EVANGELISTI</t>
  </si>
  <si>
    <t>PATRIZIO</t>
  </si>
  <si>
    <t>IVANO</t>
  </si>
  <si>
    <t>CECCARELLI</t>
  </si>
  <si>
    <t>CRISTIANO</t>
  </si>
  <si>
    <t>ILARIA</t>
  </si>
  <si>
    <t>NICOLETTA</t>
  </si>
  <si>
    <t>CLAUDIA</t>
  </si>
  <si>
    <t>LEPORE</t>
  </si>
  <si>
    <t>SILVIO</t>
  </si>
  <si>
    <t>A</t>
  </si>
  <si>
    <t>POLISPORTIVA CIOCIARA A. FAVA</t>
  </si>
  <si>
    <t>CARTUCCIA</t>
  </si>
  <si>
    <t>MONTI DELLA TOLFA L'AIRONE</t>
  </si>
  <si>
    <t>CANGELOSI</t>
  </si>
  <si>
    <t>LIBERTY ATLETIC</t>
  </si>
  <si>
    <t>COGNATA</t>
  </si>
  <si>
    <t xml:space="preserve">GIUSEPPE </t>
  </si>
  <si>
    <t>B</t>
  </si>
  <si>
    <t>MACOLINO</t>
  </si>
  <si>
    <t>ADOLFO</t>
  </si>
  <si>
    <t>MILLEPIEDI LADISPOLI</t>
  </si>
  <si>
    <t xml:space="preserve">BIANCHI </t>
  </si>
  <si>
    <t>C</t>
  </si>
  <si>
    <t>COCUZZA</t>
  </si>
  <si>
    <t>GAETANO</t>
  </si>
  <si>
    <t>TOFI</t>
  </si>
  <si>
    <t>FELICE</t>
  </si>
  <si>
    <t>D</t>
  </si>
  <si>
    <t>GUIDA</t>
  </si>
  <si>
    <t>D'ORAZIO</t>
  </si>
  <si>
    <t>LATINI</t>
  </si>
  <si>
    <t>SANTA MARINELLA RUNNER</t>
  </si>
  <si>
    <t>ZONA OLIMPICA TEAM</t>
  </si>
  <si>
    <t>SAVINO</t>
  </si>
  <si>
    <t>S.MARINELLA ATHLETIC CLUB</t>
  </si>
  <si>
    <t>VIANELLI</t>
  </si>
  <si>
    <t xml:space="preserve">FURLAN </t>
  </si>
  <si>
    <t>E</t>
  </si>
  <si>
    <t xml:space="preserve">FRANCHI </t>
  </si>
  <si>
    <t xml:space="preserve">ENRICO </t>
  </si>
  <si>
    <t>RICCARDO</t>
  </si>
  <si>
    <t xml:space="preserve">Anguillara Sabazia Running Club </t>
  </si>
  <si>
    <t>EMILIANO</t>
  </si>
  <si>
    <t>FALABELLA</t>
  </si>
  <si>
    <t>UISP CIVITAVECCHIIA</t>
  </si>
  <si>
    <t>CARDONI</t>
  </si>
  <si>
    <t>CLUDIO</t>
  </si>
  <si>
    <t>UISP VITERBO</t>
  </si>
  <si>
    <t>BALLARINI</t>
  </si>
  <si>
    <t xml:space="preserve">MESTO </t>
  </si>
  <si>
    <t>PORCHIANELLO</t>
  </si>
  <si>
    <t>DOGANIERO</t>
  </si>
  <si>
    <t>DI MARCO</t>
  </si>
  <si>
    <t>VINCI</t>
  </si>
  <si>
    <t>M</t>
  </si>
  <si>
    <t>ATLETICA FORUM</t>
  </si>
  <si>
    <t>SIVIERO</t>
  </si>
  <si>
    <t xml:space="preserve">GIORGIO </t>
  </si>
  <si>
    <t>PONTINI</t>
  </si>
  <si>
    <t>PODISTICA ALSIUM LADISPOLI</t>
  </si>
  <si>
    <t>LAMASTRA</t>
  </si>
  <si>
    <t>PAGLIACCI</t>
  </si>
  <si>
    <t>LORELLA</t>
  </si>
  <si>
    <t>SCOTTI</t>
  </si>
  <si>
    <t>RESTANTE</t>
  </si>
  <si>
    <t>ZAINI</t>
  </si>
  <si>
    <t>GIOVAN BATTISTA</t>
  </si>
  <si>
    <t>PROFICO</t>
  </si>
  <si>
    <t>ROSARIO</t>
  </si>
  <si>
    <t>NASSO</t>
  </si>
  <si>
    <t>L</t>
  </si>
  <si>
    <t>BOSSARD</t>
  </si>
  <si>
    <t>AURELIE</t>
  </si>
  <si>
    <t>BANCARI ROMANI</t>
  </si>
  <si>
    <t>MARCELLI</t>
  </si>
  <si>
    <t>LIBERI PODISTI</t>
  </si>
  <si>
    <t>CORRAO</t>
  </si>
  <si>
    <t>DI VAIA</t>
  </si>
  <si>
    <t>CARIMMINI</t>
  </si>
  <si>
    <t>F</t>
  </si>
  <si>
    <t>ASTRA ROMA</t>
  </si>
  <si>
    <t>BERTOLO</t>
  </si>
  <si>
    <t>DAVID</t>
  </si>
  <si>
    <t xml:space="preserve">FUNARI </t>
  </si>
  <si>
    <t>ERCOLANI</t>
  </si>
  <si>
    <t>ATLETICA 90 TARQUINIA</t>
  </si>
  <si>
    <t xml:space="preserve">TESTA </t>
  </si>
  <si>
    <t>SCIAMANNA</t>
  </si>
  <si>
    <t>CAT SPORT</t>
  </si>
  <si>
    <t>ROSCIOLI</t>
  </si>
  <si>
    <t>FABIANO</t>
  </si>
  <si>
    <t>PIRAS</t>
  </si>
  <si>
    <t>ARACO</t>
  </si>
  <si>
    <t>ATLETICA VITINIA TRIATHLON</t>
  </si>
  <si>
    <t>SCAPPATURA</t>
  </si>
  <si>
    <t>LETTERIO</t>
  </si>
  <si>
    <t>CRISTOFARI</t>
  </si>
  <si>
    <t>N</t>
  </si>
  <si>
    <t>TRINETTI</t>
  </si>
  <si>
    <t>CASSAN</t>
  </si>
  <si>
    <t>ALDO</t>
  </si>
  <si>
    <t>UISP</t>
  </si>
  <si>
    <t>ARRICHIELLO</t>
  </si>
  <si>
    <t>ABBATE</t>
  </si>
  <si>
    <t>SALVATORE PANFILO</t>
  </si>
  <si>
    <t xml:space="preserve">MELLINI </t>
  </si>
  <si>
    <t xml:space="preserve">GIANCARLO </t>
  </si>
  <si>
    <t>RAVONI</t>
  </si>
  <si>
    <t>DI CARLO</t>
  </si>
  <si>
    <t xml:space="preserve">S.S.D. FERRATELLA </t>
  </si>
  <si>
    <t>PALLOTTI</t>
  </si>
  <si>
    <t>GOLVELLI</t>
  </si>
  <si>
    <t>G</t>
  </si>
  <si>
    <t>MUNTEAN</t>
  </si>
  <si>
    <t>ALINA TEODORA</t>
  </si>
  <si>
    <t xml:space="preserve">VERDE </t>
  </si>
  <si>
    <t>SCIALAPPA</t>
  </si>
  <si>
    <t>MONESTIROLI</t>
  </si>
  <si>
    <t>ANGELICA</t>
  </si>
  <si>
    <t>FERRUGGIA</t>
  </si>
  <si>
    <t>BALDINI</t>
  </si>
  <si>
    <t xml:space="preserve">FIORUCCI </t>
  </si>
  <si>
    <t xml:space="preserve">FAUSTO </t>
  </si>
  <si>
    <t>GORI</t>
  </si>
  <si>
    <t>Atletica Energia Roma</t>
  </si>
  <si>
    <t xml:space="preserve">CHIAVONI </t>
  </si>
  <si>
    <t xml:space="preserve">MARCELLO </t>
  </si>
  <si>
    <t>GRIMALDI</t>
  </si>
  <si>
    <t>MARIA ONORINA</t>
  </si>
  <si>
    <t>RAMACCINI</t>
  </si>
  <si>
    <t>ATL.  90 TARQUINIA</t>
  </si>
  <si>
    <t>USAI</t>
  </si>
  <si>
    <t>GIANPAOLO</t>
  </si>
  <si>
    <t xml:space="preserve">ORRU' </t>
  </si>
  <si>
    <t>SIMONA</t>
  </si>
  <si>
    <t>TAMAS</t>
  </si>
  <si>
    <t>JOSEF</t>
  </si>
  <si>
    <t>FIGUEROA</t>
  </si>
  <si>
    <t>WILFREDO AMADOR</t>
  </si>
  <si>
    <t>NOBILI</t>
  </si>
  <si>
    <t>RICARDO</t>
  </si>
  <si>
    <t>JOSE MIGUEL</t>
  </si>
  <si>
    <t>IANNETTI</t>
  </si>
  <si>
    <t>UGOLINI</t>
  </si>
  <si>
    <t>GS CERVETERI RUNNERS</t>
  </si>
  <si>
    <t>FRACASSA</t>
  </si>
  <si>
    <t>BALZANI</t>
  </si>
  <si>
    <t>CIUNA</t>
  </si>
  <si>
    <t>CHERUBINI</t>
  </si>
  <si>
    <t>MARINO</t>
  </si>
  <si>
    <t>CORRADINI</t>
  </si>
  <si>
    <t>PACIFICO</t>
  </si>
  <si>
    <t>LELLI</t>
  </si>
  <si>
    <t>MASSI</t>
  </si>
  <si>
    <t>PASSERINI</t>
  </si>
  <si>
    <t>PASQUALINO</t>
  </si>
  <si>
    <t>TAMBURRINI</t>
  </si>
  <si>
    <t xml:space="preserve">NATALUCCI </t>
  </si>
  <si>
    <t xml:space="preserve">LAMBERTO </t>
  </si>
  <si>
    <t xml:space="preserve">DI SABATINO </t>
  </si>
  <si>
    <t>TORRI</t>
  </si>
  <si>
    <t>SERGIO</t>
  </si>
  <si>
    <t>GIUBILO</t>
  </si>
  <si>
    <t>Maratonina di Primavera</t>
  </si>
  <si>
    <t>4ª edizione</t>
  </si>
  <si>
    <t>Allumiere (RM) Italia - Domenica 07/06/2015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</si>
</sst>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50" fillId="35" borderId="15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0" customWidth="1"/>
    <col min="8" max="10" width="10.7109375" style="1" customWidth="1"/>
  </cols>
  <sheetData>
    <row r="1" spans="1:10" ht="45" customHeight="1">
      <c r="A1" s="39" t="s">
        <v>216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217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218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1" t="s">
        <v>6</v>
      </c>
      <c r="G4" s="21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6" t="s">
        <v>60</v>
      </c>
      <c r="C5" s="46" t="s">
        <v>61</v>
      </c>
      <c r="D5" s="11" t="s">
        <v>62</v>
      </c>
      <c r="E5" s="46" t="s">
        <v>63</v>
      </c>
      <c r="F5" s="35">
        <v>0.030335648148148143</v>
      </c>
      <c r="G5" s="35">
        <v>0.030335648148148143</v>
      </c>
      <c r="H5" s="11" t="str">
        <f aca="true" t="shared" si="0" ref="H5:H18">TEXT(INT((HOUR(G5)*3600+MINUTE(G5)*60+SECOND(G5))/$J$3/60),"0")&amp;"."&amp;TEXT(MOD((HOUR(G5)*3600+MINUTE(G5)*60+SECOND(G5))/$J$3,60),"00")&amp;"/km"</f>
        <v>3.38/km</v>
      </c>
      <c r="I5" s="16">
        <f aca="true" t="shared" si="1" ref="I5:I18">G5-$G$5</f>
        <v>0</v>
      </c>
      <c r="J5" s="16">
        <f>G5-INDEX($G$5:$G$102,MATCH(D5,$D$5:$D$102,0))</f>
        <v>0</v>
      </c>
    </row>
    <row r="6" spans="1:10" s="10" customFormat="1" ht="15" customHeight="1">
      <c r="A6" s="12">
        <v>2</v>
      </c>
      <c r="B6" s="47" t="s">
        <v>64</v>
      </c>
      <c r="C6" s="47" t="s">
        <v>12</v>
      </c>
      <c r="D6" s="12" t="s">
        <v>62</v>
      </c>
      <c r="E6" s="47" t="s">
        <v>65</v>
      </c>
      <c r="F6" s="36">
        <v>0.030601851851851852</v>
      </c>
      <c r="G6" s="36">
        <v>0.030601851851851852</v>
      </c>
      <c r="H6" s="12" t="str">
        <f t="shared" si="0"/>
        <v>3.40/km</v>
      </c>
      <c r="I6" s="13">
        <f t="shared" si="1"/>
        <v>0.00026620370370370947</v>
      </c>
      <c r="J6" s="13">
        <f>G6-INDEX($G$5:$G$102,MATCH(D6,$D$5:$D$102,0))</f>
        <v>0.00026620370370370947</v>
      </c>
    </row>
    <row r="7" spans="1:10" s="10" customFormat="1" ht="15" customHeight="1">
      <c r="A7" s="12">
        <v>3</v>
      </c>
      <c r="B7" s="47" t="s">
        <v>66</v>
      </c>
      <c r="C7" s="47" t="s">
        <v>46</v>
      </c>
      <c r="D7" s="12" t="s">
        <v>62</v>
      </c>
      <c r="E7" s="47" t="s">
        <v>67</v>
      </c>
      <c r="F7" s="36">
        <v>0.030659722222222224</v>
      </c>
      <c r="G7" s="36">
        <v>0.030659722222222224</v>
      </c>
      <c r="H7" s="12" t="str">
        <f t="shared" si="0"/>
        <v>3.41/km</v>
      </c>
      <c r="I7" s="13">
        <f t="shared" si="1"/>
        <v>0.0003240740740740808</v>
      </c>
      <c r="J7" s="13">
        <f>G7-INDEX($G$5:$G$102,MATCH(D7,$D$5:$D$102,0))</f>
        <v>0.0003240740740740808</v>
      </c>
    </row>
    <row r="8" spans="1:10" s="10" customFormat="1" ht="15" customHeight="1">
      <c r="A8" s="12">
        <v>4</v>
      </c>
      <c r="B8" s="47" t="s">
        <v>68</v>
      </c>
      <c r="C8" s="47" t="s">
        <v>69</v>
      </c>
      <c r="D8" s="12" t="s">
        <v>70</v>
      </c>
      <c r="E8" s="47" t="s">
        <v>67</v>
      </c>
      <c r="F8" s="36">
        <v>0.030810185185185187</v>
      </c>
      <c r="G8" s="36">
        <v>0.030810185185185187</v>
      </c>
      <c r="H8" s="12" t="str">
        <f t="shared" si="0"/>
        <v>3.42/km</v>
      </c>
      <c r="I8" s="13">
        <f t="shared" si="1"/>
        <v>0.00047453703703704414</v>
      </c>
      <c r="J8" s="13">
        <f>G8-INDEX($G$5:$G$102,MATCH(D8,$D$5:$D$102,0))</f>
        <v>0</v>
      </c>
    </row>
    <row r="9" spans="1:10" s="10" customFormat="1" ht="15" customHeight="1">
      <c r="A9" s="12">
        <v>5</v>
      </c>
      <c r="B9" s="47" t="s">
        <v>71</v>
      </c>
      <c r="C9" s="47" t="s">
        <v>72</v>
      </c>
      <c r="D9" s="12" t="s">
        <v>62</v>
      </c>
      <c r="E9" s="47" t="s">
        <v>73</v>
      </c>
      <c r="F9" s="36">
        <v>0.031030092592592592</v>
      </c>
      <c r="G9" s="36">
        <v>0.031030092592592592</v>
      </c>
      <c r="H9" s="12" t="str">
        <f t="shared" si="0"/>
        <v>3.43/km</v>
      </c>
      <c r="I9" s="13">
        <f t="shared" si="1"/>
        <v>0.0006944444444444489</v>
      </c>
      <c r="J9" s="13">
        <f>G9-INDEX($G$5:$G$102,MATCH(D9,$D$5:$D$102,0))</f>
        <v>0.0006944444444444489</v>
      </c>
    </row>
    <row r="10" spans="1:10" s="10" customFormat="1" ht="15" customHeight="1">
      <c r="A10" s="12">
        <v>6</v>
      </c>
      <c r="B10" s="47" t="s">
        <v>74</v>
      </c>
      <c r="C10" s="47" t="s">
        <v>31</v>
      </c>
      <c r="D10" s="12" t="s">
        <v>75</v>
      </c>
      <c r="E10" s="47" t="s">
        <v>37</v>
      </c>
      <c r="F10" s="36">
        <v>0.0319212962962963</v>
      </c>
      <c r="G10" s="36">
        <v>0.0319212962962963</v>
      </c>
      <c r="H10" s="12" t="str">
        <f t="shared" si="0"/>
        <v>3.50/km</v>
      </c>
      <c r="I10" s="13">
        <f t="shared" si="1"/>
        <v>0.001585648148148159</v>
      </c>
      <c r="J10" s="13">
        <f>G10-INDEX($G$5:$G$102,MATCH(D10,$D$5:$D$102,0))</f>
        <v>0</v>
      </c>
    </row>
    <row r="11" spans="1:10" s="10" customFormat="1" ht="15" customHeight="1">
      <c r="A11" s="12">
        <v>7</v>
      </c>
      <c r="B11" s="47" t="s">
        <v>76</v>
      </c>
      <c r="C11" s="47" t="s">
        <v>77</v>
      </c>
      <c r="D11" s="12" t="s">
        <v>62</v>
      </c>
      <c r="E11" s="47" t="s">
        <v>67</v>
      </c>
      <c r="F11" s="36">
        <v>0.03215277777777777</v>
      </c>
      <c r="G11" s="36">
        <v>0.03215277777777777</v>
      </c>
      <c r="H11" s="12" t="str">
        <f t="shared" si="0"/>
        <v>3.52/km</v>
      </c>
      <c r="I11" s="13">
        <f t="shared" si="1"/>
        <v>0.0018171296296296303</v>
      </c>
      <c r="J11" s="13">
        <f>G11-INDEX($G$5:$G$102,MATCH(D11,$D$5:$D$102,0))</f>
        <v>0.0018171296296296303</v>
      </c>
    </row>
    <row r="12" spans="1:10" s="10" customFormat="1" ht="15" customHeight="1">
      <c r="A12" s="12">
        <v>8</v>
      </c>
      <c r="B12" s="47" t="s">
        <v>78</v>
      </c>
      <c r="C12" s="47" t="s">
        <v>79</v>
      </c>
      <c r="D12" s="12" t="s">
        <v>70</v>
      </c>
      <c r="E12" s="47" t="s">
        <v>65</v>
      </c>
      <c r="F12" s="36">
        <v>0.03224537037037037</v>
      </c>
      <c r="G12" s="36">
        <v>0.03224537037037037</v>
      </c>
      <c r="H12" s="12" t="str">
        <f t="shared" si="0"/>
        <v>3.52/km</v>
      </c>
      <c r="I12" s="13">
        <f t="shared" si="1"/>
        <v>0.0019097222222222258</v>
      </c>
      <c r="J12" s="13">
        <f>G12-INDEX($G$5:$G$102,MATCH(D12,$D$5:$D$102,0))</f>
        <v>0.0014351851851851817</v>
      </c>
    </row>
    <row r="13" spans="1:10" s="10" customFormat="1" ht="15" customHeight="1">
      <c r="A13" s="12">
        <v>9</v>
      </c>
      <c r="B13" s="47" t="s">
        <v>52</v>
      </c>
      <c r="C13" s="47" t="s">
        <v>27</v>
      </c>
      <c r="D13" s="12" t="s">
        <v>80</v>
      </c>
      <c r="E13" s="47" t="s">
        <v>65</v>
      </c>
      <c r="F13" s="36">
        <v>0.03226851851851852</v>
      </c>
      <c r="G13" s="36">
        <v>0.03226851851851852</v>
      </c>
      <c r="H13" s="12" t="str">
        <f t="shared" si="0"/>
        <v>3.52/km</v>
      </c>
      <c r="I13" s="13">
        <f t="shared" si="1"/>
        <v>0.00193287037037038</v>
      </c>
      <c r="J13" s="13">
        <f>G13-INDEX($G$5:$G$102,MATCH(D13,$D$5:$D$102,0))</f>
        <v>0</v>
      </c>
    </row>
    <row r="14" spans="1:10" s="10" customFormat="1" ht="15" customHeight="1">
      <c r="A14" s="12">
        <v>10</v>
      </c>
      <c r="B14" s="47" t="s">
        <v>81</v>
      </c>
      <c r="C14" s="47" t="s">
        <v>34</v>
      </c>
      <c r="D14" s="12" t="s">
        <v>62</v>
      </c>
      <c r="E14" s="47" t="s">
        <v>65</v>
      </c>
      <c r="F14" s="36">
        <v>0.03228009259259259</v>
      </c>
      <c r="G14" s="36">
        <v>0.03228009259259259</v>
      </c>
      <c r="H14" s="12" t="str">
        <f t="shared" si="0"/>
        <v>3.52/km</v>
      </c>
      <c r="I14" s="13">
        <f t="shared" si="1"/>
        <v>0.0019444444444444466</v>
      </c>
      <c r="J14" s="13">
        <f>G14-INDEX($G$5:$G$102,MATCH(D14,$D$5:$D$102,0))</f>
        <v>0.0019444444444444466</v>
      </c>
    </row>
    <row r="15" spans="1:10" s="10" customFormat="1" ht="15" customHeight="1">
      <c r="A15" s="12">
        <v>11</v>
      </c>
      <c r="B15" s="47" t="s">
        <v>82</v>
      </c>
      <c r="C15" s="47" t="s">
        <v>12</v>
      </c>
      <c r="D15" s="12" t="s">
        <v>70</v>
      </c>
      <c r="E15" s="47" t="s">
        <v>67</v>
      </c>
      <c r="F15" s="36">
        <v>0.03284722222222222</v>
      </c>
      <c r="G15" s="36">
        <v>0.03284722222222222</v>
      </c>
      <c r="H15" s="12" t="str">
        <f t="shared" si="0"/>
        <v>3.57/km</v>
      </c>
      <c r="I15" s="13">
        <f t="shared" si="1"/>
        <v>0.0025115740740740793</v>
      </c>
      <c r="J15" s="13">
        <f>G15-INDEX($G$5:$G$102,MATCH(D15,$D$5:$D$102,0))</f>
        <v>0.002037037037037035</v>
      </c>
    </row>
    <row r="16" spans="1:10" s="10" customFormat="1" ht="15" customHeight="1">
      <c r="A16" s="12">
        <v>12</v>
      </c>
      <c r="B16" s="47" t="s">
        <v>83</v>
      </c>
      <c r="C16" s="47" t="s">
        <v>13</v>
      </c>
      <c r="D16" s="12" t="s">
        <v>62</v>
      </c>
      <c r="E16" s="47" t="s">
        <v>84</v>
      </c>
      <c r="F16" s="36">
        <v>0.03304398148148149</v>
      </c>
      <c r="G16" s="36">
        <v>0.03304398148148149</v>
      </c>
      <c r="H16" s="12" t="str">
        <f t="shared" si="0"/>
        <v>3.58/km</v>
      </c>
      <c r="I16" s="13">
        <f t="shared" si="1"/>
        <v>0.002708333333333344</v>
      </c>
      <c r="J16" s="13">
        <f>G16-INDEX($G$5:$G$102,MATCH(D16,$D$5:$D$102,0))</f>
        <v>0.002708333333333344</v>
      </c>
    </row>
    <row r="17" spans="1:10" s="10" customFormat="1" ht="15" customHeight="1">
      <c r="A17" s="12">
        <v>13</v>
      </c>
      <c r="B17" s="47" t="s">
        <v>48</v>
      </c>
      <c r="C17" s="47" t="s">
        <v>53</v>
      </c>
      <c r="D17" s="12" t="s">
        <v>62</v>
      </c>
      <c r="E17" s="47" t="s">
        <v>85</v>
      </c>
      <c r="F17" s="36">
        <v>0.03311342592592593</v>
      </c>
      <c r="G17" s="36">
        <v>0.03311342592592593</v>
      </c>
      <c r="H17" s="12" t="str">
        <f t="shared" si="0"/>
        <v>3.58/km</v>
      </c>
      <c r="I17" s="13">
        <f t="shared" si="1"/>
        <v>0.0027777777777777853</v>
      </c>
      <c r="J17" s="13">
        <f>G17-INDEX($G$5:$G$102,MATCH(D17,$D$5:$D$102,0))</f>
        <v>0.0027777777777777853</v>
      </c>
    </row>
    <row r="18" spans="1:10" s="10" customFormat="1" ht="15" customHeight="1">
      <c r="A18" s="12">
        <v>14</v>
      </c>
      <c r="B18" s="47" t="s">
        <v>86</v>
      </c>
      <c r="C18" s="47" t="s">
        <v>22</v>
      </c>
      <c r="D18" s="12" t="s">
        <v>62</v>
      </c>
      <c r="E18" s="47" t="s">
        <v>87</v>
      </c>
      <c r="F18" s="36">
        <v>0.03314814814814815</v>
      </c>
      <c r="G18" s="36">
        <v>0.03314814814814815</v>
      </c>
      <c r="H18" s="12" t="str">
        <f t="shared" si="0"/>
        <v>3.59/km</v>
      </c>
      <c r="I18" s="13">
        <f t="shared" si="1"/>
        <v>0.002812500000000006</v>
      </c>
      <c r="J18" s="13">
        <f>G18-INDEX($G$5:$G$102,MATCH(D18,$D$5:$D$102,0))</f>
        <v>0.002812500000000006</v>
      </c>
    </row>
    <row r="19" spans="1:10" s="10" customFormat="1" ht="15" customHeight="1">
      <c r="A19" s="12">
        <v>15</v>
      </c>
      <c r="B19" s="47" t="s">
        <v>88</v>
      </c>
      <c r="C19" s="34" t="s">
        <v>14</v>
      </c>
      <c r="D19" s="12" t="s">
        <v>62</v>
      </c>
      <c r="E19" s="47" t="s">
        <v>87</v>
      </c>
      <c r="F19" s="36">
        <v>0.033414351851851855</v>
      </c>
      <c r="G19" s="36">
        <v>0.033414351851851855</v>
      </c>
      <c r="H19" s="12" t="str">
        <f aca="true" t="shared" si="2" ref="H19:H82">TEXT(INT((HOUR(G19)*3600+MINUTE(G19)*60+SECOND(G19))/$J$3/60),"0")&amp;"."&amp;TEXT(MOD((HOUR(G19)*3600+MINUTE(G19)*60+SECOND(G19))/$J$3,60),"00")&amp;"/km"</f>
        <v>4.01/km</v>
      </c>
      <c r="I19" s="13">
        <f aca="true" t="shared" si="3" ref="I19:I82">G19-$G$5</f>
        <v>0.003078703703703712</v>
      </c>
      <c r="J19" s="13">
        <f>G19-INDEX($G$5:$G$102,MATCH(D19,$D$5:$D$102,0))</f>
        <v>0.003078703703703712</v>
      </c>
    </row>
    <row r="20" spans="1:10" s="10" customFormat="1" ht="15" customHeight="1">
      <c r="A20" s="12">
        <v>16</v>
      </c>
      <c r="B20" s="47" t="s">
        <v>89</v>
      </c>
      <c r="C20" s="47" t="s">
        <v>18</v>
      </c>
      <c r="D20" s="12" t="s">
        <v>90</v>
      </c>
      <c r="E20" s="47" t="s">
        <v>65</v>
      </c>
      <c r="F20" s="36">
        <v>0.03364583333333333</v>
      </c>
      <c r="G20" s="36">
        <v>0.03364583333333333</v>
      </c>
      <c r="H20" s="12" t="str">
        <f t="shared" si="2"/>
        <v>4.02/km</v>
      </c>
      <c r="I20" s="13">
        <f t="shared" si="3"/>
        <v>0.0033101851851851903</v>
      </c>
      <c r="J20" s="13">
        <f>G20-INDEX($G$5:$G$102,MATCH(D20,$D$5:$D$102,0))</f>
        <v>0</v>
      </c>
    </row>
    <row r="21" spans="1:10" ht="15" customHeight="1">
      <c r="A21" s="12">
        <v>17</v>
      </c>
      <c r="B21" s="47" t="s">
        <v>91</v>
      </c>
      <c r="C21" s="47" t="s">
        <v>92</v>
      </c>
      <c r="D21" s="12" t="s">
        <v>70</v>
      </c>
      <c r="E21" s="47" t="s">
        <v>87</v>
      </c>
      <c r="F21" s="36">
        <v>0.033900462962962966</v>
      </c>
      <c r="G21" s="36">
        <v>0.033900462962962966</v>
      </c>
      <c r="H21" s="12" t="str">
        <f t="shared" si="2"/>
        <v>4.04/km</v>
      </c>
      <c r="I21" s="13">
        <f t="shared" si="3"/>
        <v>0.0035648148148148227</v>
      </c>
      <c r="J21" s="13">
        <f>G21-INDEX($G$5:$G$102,MATCH(D21,$D$5:$D$102,0))</f>
        <v>0.0030902777777777786</v>
      </c>
    </row>
    <row r="22" spans="1:10" ht="15" customHeight="1">
      <c r="A22" s="12">
        <v>18</v>
      </c>
      <c r="B22" s="47" t="s">
        <v>40</v>
      </c>
      <c r="C22" s="47" t="s">
        <v>93</v>
      </c>
      <c r="D22" s="12" t="s">
        <v>62</v>
      </c>
      <c r="E22" s="47" t="s">
        <v>94</v>
      </c>
      <c r="F22" s="36">
        <v>0.03418981481481482</v>
      </c>
      <c r="G22" s="36">
        <v>0.03418981481481482</v>
      </c>
      <c r="H22" s="12" t="str">
        <f t="shared" si="2"/>
        <v>4.06/km</v>
      </c>
      <c r="I22" s="13">
        <f t="shared" si="3"/>
        <v>0.003854166666666676</v>
      </c>
      <c r="J22" s="13">
        <f>G22-INDEX($G$5:$G$102,MATCH(D22,$D$5:$D$102,0))</f>
        <v>0.003854166666666676</v>
      </c>
    </row>
    <row r="23" spans="1:10" ht="15" customHeight="1">
      <c r="A23" s="12">
        <v>19</v>
      </c>
      <c r="B23" s="47" t="s">
        <v>40</v>
      </c>
      <c r="C23" s="47" t="s">
        <v>95</v>
      </c>
      <c r="D23" s="12" t="s">
        <v>62</v>
      </c>
      <c r="E23" s="47" t="s">
        <v>94</v>
      </c>
      <c r="F23" s="36">
        <v>0.034201388888888885</v>
      </c>
      <c r="G23" s="36">
        <v>0.034201388888888885</v>
      </c>
      <c r="H23" s="12" t="str">
        <f t="shared" si="2"/>
        <v>4.06/km</v>
      </c>
      <c r="I23" s="13">
        <f t="shared" si="3"/>
        <v>0.0038657407407407425</v>
      </c>
      <c r="J23" s="13">
        <f>G23-INDEX($G$5:$G$102,MATCH(D23,$D$5:$D$102,0))</f>
        <v>0.0038657407407407425</v>
      </c>
    </row>
    <row r="24" spans="1:10" ht="15" customHeight="1">
      <c r="A24" s="12">
        <v>20</v>
      </c>
      <c r="B24" s="47" t="s">
        <v>96</v>
      </c>
      <c r="C24" s="47" t="s">
        <v>30</v>
      </c>
      <c r="D24" s="12" t="s">
        <v>80</v>
      </c>
      <c r="E24" s="47" t="s">
        <v>97</v>
      </c>
      <c r="F24" s="36">
        <v>0.03429398148148148</v>
      </c>
      <c r="G24" s="36">
        <v>0.03429398148148148</v>
      </c>
      <c r="H24" s="12" t="str">
        <f t="shared" si="2"/>
        <v>4.07/km</v>
      </c>
      <c r="I24" s="13">
        <f t="shared" si="3"/>
        <v>0.003958333333333338</v>
      </c>
      <c r="J24" s="13">
        <f>G24-INDEX($G$5:$G$102,MATCH(D24,$D$5:$D$102,0))</f>
        <v>0.002025462962962958</v>
      </c>
    </row>
    <row r="25" spans="1:10" ht="15" customHeight="1">
      <c r="A25" s="12">
        <v>21</v>
      </c>
      <c r="B25" s="47" t="s">
        <v>98</v>
      </c>
      <c r="C25" s="47" t="s">
        <v>99</v>
      </c>
      <c r="D25" s="12" t="s">
        <v>75</v>
      </c>
      <c r="E25" s="47" t="s">
        <v>100</v>
      </c>
      <c r="F25" s="36">
        <v>0.034444444444444444</v>
      </c>
      <c r="G25" s="36">
        <v>0.034444444444444444</v>
      </c>
      <c r="H25" s="12" t="str">
        <f t="shared" si="2"/>
        <v>4.08/km</v>
      </c>
      <c r="I25" s="13">
        <f t="shared" si="3"/>
        <v>0.004108796296296301</v>
      </c>
      <c r="J25" s="13">
        <f>G25-INDEX($G$5:$G$102,MATCH(D25,$D$5:$D$102,0))</f>
        <v>0.0025231481481481424</v>
      </c>
    </row>
    <row r="26" spans="1:10" ht="15" customHeight="1">
      <c r="A26" s="12">
        <v>22</v>
      </c>
      <c r="B26" s="47" t="s">
        <v>101</v>
      </c>
      <c r="C26" s="47" t="s">
        <v>16</v>
      </c>
      <c r="D26" s="12" t="s">
        <v>75</v>
      </c>
      <c r="E26" s="47" t="s">
        <v>67</v>
      </c>
      <c r="F26" s="36">
        <v>0.03460648148148148</v>
      </c>
      <c r="G26" s="36">
        <v>0.03460648148148148</v>
      </c>
      <c r="H26" s="12" t="str">
        <f t="shared" si="2"/>
        <v>4.09/km</v>
      </c>
      <c r="I26" s="13">
        <f t="shared" si="3"/>
        <v>0.004270833333333338</v>
      </c>
      <c r="J26" s="13">
        <f>G26-INDEX($G$5:$G$102,MATCH(D26,$D$5:$D$102,0))</f>
        <v>0.0026851851851851793</v>
      </c>
    </row>
    <row r="27" spans="1:10" ht="15" customHeight="1">
      <c r="A27" s="12">
        <v>23</v>
      </c>
      <c r="B27" s="47" t="s">
        <v>102</v>
      </c>
      <c r="C27" s="47" t="s">
        <v>36</v>
      </c>
      <c r="D27" s="12" t="s">
        <v>70</v>
      </c>
      <c r="E27" s="47" t="s">
        <v>94</v>
      </c>
      <c r="F27" s="36">
        <v>0.0346875</v>
      </c>
      <c r="G27" s="36">
        <v>0.0346875</v>
      </c>
      <c r="H27" s="12" t="str">
        <f t="shared" si="2"/>
        <v>4.10/km</v>
      </c>
      <c r="I27" s="13">
        <f t="shared" si="3"/>
        <v>0.00435185185185186</v>
      </c>
      <c r="J27" s="13">
        <f>G27-INDEX($G$5:$G$102,MATCH(D27,$D$5:$D$102,0))</f>
        <v>0.003877314814814816</v>
      </c>
    </row>
    <row r="28" spans="1:10" ht="15" customHeight="1">
      <c r="A28" s="12">
        <v>24</v>
      </c>
      <c r="B28" s="47" t="s">
        <v>103</v>
      </c>
      <c r="C28" s="47" t="s">
        <v>44</v>
      </c>
      <c r="D28" s="12" t="s">
        <v>62</v>
      </c>
      <c r="E28" s="47" t="s">
        <v>87</v>
      </c>
      <c r="F28" s="36">
        <v>0.03508101851851852</v>
      </c>
      <c r="G28" s="36">
        <v>0.03508101851851852</v>
      </c>
      <c r="H28" s="12" t="str">
        <f t="shared" si="2"/>
        <v>4.13/km</v>
      </c>
      <c r="I28" s="13">
        <f t="shared" si="3"/>
        <v>0.0047453703703703755</v>
      </c>
      <c r="J28" s="13">
        <f>G28-INDEX($G$5:$G$102,MATCH(D28,$D$5:$D$102,0))</f>
        <v>0.0047453703703703755</v>
      </c>
    </row>
    <row r="29" spans="1:10" ht="15" customHeight="1">
      <c r="A29" s="12">
        <v>25</v>
      </c>
      <c r="B29" s="47" t="s">
        <v>104</v>
      </c>
      <c r="C29" s="47" t="s">
        <v>42</v>
      </c>
      <c r="D29" s="12" t="s">
        <v>80</v>
      </c>
      <c r="E29" s="47" t="s">
        <v>65</v>
      </c>
      <c r="F29" s="36">
        <v>0.03509259259259259</v>
      </c>
      <c r="G29" s="36">
        <v>0.03509259259259259</v>
      </c>
      <c r="H29" s="12" t="str">
        <f t="shared" si="2"/>
        <v>4.13/km</v>
      </c>
      <c r="I29" s="13">
        <f t="shared" si="3"/>
        <v>0.004756944444444449</v>
      </c>
      <c r="J29" s="13">
        <f>G29-INDEX($G$5:$G$102,MATCH(D29,$D$5:$D$102,0))</f>
        <v>0.002824074074074069</v>
      </c>
    </row>
    <row r="30" spans="1:10" ht="15" customHeight="1">
      <c r="A30" s="12">
        <v>26</v>
      </c>
      <c r="B30" s="47" t="s">
        <v>105</v>
      </c>
      <c r="C30" s="47" t="s">
        <v>45</v>
      </c>
      <c r="D30" s="12" t="s">
        <v>80</v>
      </c>
      <c r="E30" s="47" t="s">
        <v>65</v>
      </c>
      <c r="F30" s="36">
        <v>0.03523148148148148</v>
      </c>
      <c r="G30" s="36">
        <v>0.03523148148148148</v>
      </c>
      <c r="H30" s="12" t="str">
        <f t="shared" si="2"/>
        <v>4.14/km</v>
      </c>
      <c r="I30" s="13">
        <f t="shared" si="3"/>
        <v>0.004895833333333339</v>
      </c>
      <c r="J30" s="13">
        <f>G30-INDEX($G$5:$G$102,MATCH(D30,$D$5:$D$102,0))</f>
        <v>0.002962962962962959</v>
      </c>
    </row>
    <row r="31" spans="1:10" ht="15" customHeight="1">
      <c r="A31" s="12">
        <v>27</v>
      </c>
      <c r="B31" s="47" t="s">
        <v>106</v>
      </c>
      <c r="C31" s="47" t="s">
        <v>29</v>
      </c>
      <c r="D31" s="12" t="s">
        <v>107</v>
      </c>
      <c r="E31" s="47" t="s">
        <v>108</v>
      </c>
      <c r="F31" s="36">
        <v>0.035416666666666666</v>
      </c>
      <c r="G31" s="36">
        <v>0.035416666666666666</v>
      </c>
      <c r="H31" s="12" t="str">
        <f t="shared" si="2"/>
        <v>4.15/km</v>
      </c>
      <c r="I31" s="13">
        <f t="shared" si="3"/>
        <v>0.005081018518518523</v>
      </c>
      <c r="J31" s="13">
        <f>G31-INDEX($G$5:$G$102,MATCH(D31,$D$5:$D$102,0))</f>
        <v>0</v>
      </c>
    </row>
    <row r="32" spans="1:10" ht="15" customHeight="1">
      <c r="A32" s="12">
        <v>28</v>
      </c>
      <c r="B32" s="47" t="s">
        <v>109</v>
      </c>
      <c r="C32" s="47" t="s">
        <v>110</v>
      </c>
      <c r="D32" s="12" t="s">
        <v>70</v>
      </c>
      <c r="E32" s="47" t="s">
        <v>84</v>
      </c>
      <c r="F32" s="36">
        <v>0.03542824074074074</v>
      </c>
      <c r="G32" s="36">
        <v>0.03542824074074074</v>
      </c>
      <c r="H32" s="12" t="str">
        <f t="shared" si="2"/>
        <v>4.15/km</v>
      </c>
      <c r="I32" s="13">
        <f t="shared" si="3"/>
        <v>0.0050925925925925965</v>
      </c>
      <c r="J32" s="13">
        <f>G32-INDEX($G$5:$G$102,MATCH(D32,$D$5:$D$102,0))</f>
        <v>0.004618055555555552</v>
      </c>
    </row>
    <row r="33" spans="1:10" ht="15" customHeight="1">
      <c r="A33" s="12">
        <v>29</v>
      </c>
      <c r="B33" s="47" t="s">
        <v>111</v>
      </c>
      <c r="C33" s="47" t="s">
        <v>15</v>
      </c>
      <c r="D33" s="12" t="s">
        <v>80</v>
      </c>
      <c r="E33" s="47" t="s">
        <v>112</v>
      </c>
      <c r="F33" s="36">
        <v>0.035451388888888886</v>
      </c>
      <c r="G33" s="36">
        <v>0.035451388888888886</v>
      </c>
      <c r="H33" s="12" t="str">
        <f t="shared" si="2"/>
        <v>4.15/km</v>
      </c>
      <c r="I33" s="13">
        <f t="shared" si="3"/>
        <v>0.005115740740740744</v>
      </c>
      <c r="J33" s="13">
        <f>G33-INDEX($G$5:$G$102,MATCH(D33,$D$5:$D$102,0))</f>
        <v>0.0031828703703703637</v>
      </c>
    </row>
    <row r="34" spans="1:10" ht="15" customHeight="1">
      <c r="A34" s="12">
        <v>30</v>
      </c>
      <c r="B34" s="47" t="s">
        <v>113</v>
      </c>
      <c r="C34" s="47" t="s">
        <v>86</v>
      </c>
      <c r="D34" s="12" t="s">
        <v>75</v>
      </c>
      <c r="E34" s="47" t="s">
        <v>65</v>
      </c>
      <c r="F34" s="36">
        <v>0.035486111111111114</v>
      </c>
      <c r="G34" s="36">
        <v>0.035486111111111114</v>
      </c>
      <c r="H34" s="12" t="str">
        <f t="shared" si="2"/>
        <v>4.16/km</v>
      </c>
      <c r="I34" s="13">
        <f t="shared" si="3"/>
        <v>0.005150462962962971</v>
      </c>
      <c r="J34" s="13">
        <f>G34-INDEX($G$5:$G$102,MATCH(D34,$D$5:$D$102,0))</f>
        <v>0.0035648148148148123</v>
      </c>
    </row>
    <row r="35" spans="1:10" ht="15" customHeight="1">
      <c r="A35" s="12">
        <v>31</v>
      </c>
      <c r="B35" s="47" t="s">
        <v>114</v>
      </c>
      <c r="C35" s="47" t="s">
        <v>115</v>
      </c>
      <c r="D35" s="12" t="s">
        <v>107</v>
      </c>
      <c r="E35" s="47" t="s">
        <v>65</v>
      </c>
      <c r="F35" s="36">
        <v>0.035543981481481475</v>
      </c>
      <c r="G35" s="36">
        <v>0.035543981481481475</v>
      </c>
      <c r="H35" s="12" t="str">
        <f t="shared" si="2"/>
        <v>4.16/km</v>
      </c>
      <c r="I35" s="13">
        <f t="shared" si="3"/>
        <v>0.005208333333333332</v>
      </c>
      <c r="J35" s="13">
        <f>G35-INDEX($G$5:$G$102,MATCH(D35,$D$5:$D$102,0))</f>
        <v>0.00012731481481480927</v>
      </c>
    </row>
    <row r="36" spans="1:10" ht="15" customHeight="1">
      <c r="A36" s="12">
        <v>32</v>
      </c>
      <c r="B36" s="47" t="s">
        <v>116</v>
      </c>
      <c r="C36" s="47" t="s">
        <v>54</v>
      </c>
      <c r="D36" s="12" t="s">
        <v>90</v>
      </c>
      <c r="E36" s="47" t="s">
        <v>65</v>
      </c>
      <c r="F36" s="36">
        <v>0.03568287037037037</v>
      </c>
      <c r="G36" s="36">
        <v>0.03568287037037037</v>
      </c>
      <c r="H36" s="12" t="str">
        <f t="shared" si="2"/>
        <v>4.17/km</v>
      </c>
      <c r="I36" s="13">
        <f t="shared" si="3"/>
        <v>0.005347222222222229</v>
      </c>
      <c r="J36" s="13">
        <f>G36-INDEX($G$5:$G$102,MATCH(D36,$D$5:$D$102,0))</f>
        <v>0.0020370370370370386</v>
      </c>
    </row>
    <row r="37" spans="1:10" ht="15" customHeight="1">
      <c r="A37" s="12">
        <v>33</v>
      </c>
      <c r="B37" s="47" t="s">
        <v>117</v>
      </c>
      <c r="C37" s="47" t="s">
        <v>44</v>
      </c>
      <c r="D37" s="12" t="s">
        <v>70</v>
      </c>
      <c r="E37" s="47" t="s">
        <v>65</v>
      </c>
      <c r="F37" s="36">
        <v>0.03576388888888889</v>
      </c>
      <c r="G37" s="36">
        <v>0.03576388888888889</v>
      </c>
      <c r="H37" s="12" t="str">
        <f t="shared" si="2"/>
        <v>4.18/km</v>
      </c>
      <c r="I37" s="13">
        <f t="shared" si="3"/>
        <v>0.005428240740740744</v>
      </c>
      <c r="J37" s="13">
        <f>G37-INDEX($G$5:$G$102,MATCH(D37,$D$5:$D$102,0))</f>
        <v>0.0049537037037037</v>
      </c>
    </row>
    <row r="38" spans="1:10" ht="15" customHeight="1">
      <c r="A38" s="12">
        <v>34</v>
      </c>
      <c r="B38" s="47" t="s">
        <v>118</v>
      </c>
      <c r="C38" s="47" t="s">
        <v>119</v>
      </c>
      <c r="D38" s="12" t="s">
        <v>62</v>
      </c>
      <c r="E38" s="47" t="s">
        <v>65</v>
      </c>
      <c r="F38" s="36">
        <v>0.03614583333333333</v>
      </c>
      <c r="G38" s="36">
        <v>0.03614583333333333</v>
      </c>
      <c r="H38" s="12" t="str">
        <f t="shared" si="2"/>
        <v>4.20/km</v>
      </c>
      <c r="I38" s="13">
        <f t="shared" si="3"/>
        <v>0.005810185185185186</v>
      </c>
      <c r="J38" s="13">
        <f>G38-INDEX($G$5:$G$102,MATCH(D38,$D$5:$D$102,0))</f>
        <v>0.005810185185185186</v>
      </c>
    </row>
    <row r="39" spans="1:10" ht="15" customHeight="1">
      <c r="A39" s="12">
        <v>35</v>
      </c>
      <c r="B39" s="47" t="s">
        <v>120</v>
      </c>
      <c r="C39" s="47" t="s">
        <v>121</v>
      </c>
      <c r="D39" s="12" t="s">
        <v>70</v>
      </c>
      <c r="E39" s="47" t="s">
        <v>112</v>
      </c>
      <c r="F39" s="36">
        <v>0.03629629629629629</v>
      </c>
      <c r="G39" s="36">
        <v>0.03629629629629629</v>
      </c>
      <c r="H39" s="12" t="str">
        <f t="shared" si="2"/>
        <v>4.21/km</v>
      </c>
      <c r="I39" s="13">
        <f t="shared" si="3"/>
        <v>0.005960648148148149</v>
      </c>
      <c r="J39" s="13">
        <f>G39-INDEX($G$5:$G$102,MATCH(D39,$D$5:$D$102,0))</f>
        <v>0.005486111111111105</v>
      </c>
    </row>
    <row r="40" spans="1:10" ht="15" customHeight="1">
      <c r="A40" s="12">
        <v>36</v>
      </c>
      <c r="B40" s="47" t="s">
        <v>122</v>
      </c>
      <c r="C40" s="47" t="s">
        <v>29</v>
      </c>
      <c r="D40" s="12" t="s">
        <v>123</v>
      </c>
      <c r="E40" s="47" t="s">
        <v>65</v>
      </c>
      <c r="F40" s="36">
        <v>0.03634259259259259</v>
      </c>
      <c r="G40" s="36">
        <v>0.03634259259259259</v>
      </c>
      <c r="H40" s="12" t="str">
        <f t="shared" si="2"/>
        <v>4.22/km</v>
      </c>
      <c r="I40" s="13">
        <f t="shared" si="3"/>
        <v>0.00600694444444445</v>
      </c>
      <c r="J40" s="13">
        <f>G40-INDEX($G$5:$G$102,MATCH(D40,$D$5:$D$102,0))</f>
        <v>0</v>
      </c>
    </row>
    <row r="41" spans="1:10" ht="15" customHeight="1">
      <c r="A41" s="12">
        <v>37</v>
      </c>
      <c r="B41" s="47" t="s">
        <v>124</v>
      </c>
      <c r="C41" s="47" t="s">
        <v>125</v>
      </c>
      <c r="D41" s="12" t="s">
        <v>123</v>
      </c>
      <c r="E41" s="47" t="s">
        <v>126</v>
      </c>
      <c r="F41" s="36">
        <v>0.03638888888888889</v>
      </c>
      <c r="G41" s="36">
        <v>0.03638888888888889</v>
      </c>
      <c r="H41" s="12" t="str">
        <f t="shared" si="2"/>
        <v>4.22/km</v>
      </c>
      <c r="I41" s="13">
        <f t="shared" si="3"/>
        <v>0.0060532407407407444</v>
      </c>
      <c r="J41" s="13">
        <f>G41-INDEX($G$5:$G$102,MATCH(D41,$D$5:$D$102,0))</f>
        <v>4.629629629629428E-05</v>
      </c>
    </row>
    <row r="42" spans="1:10" ht="15" customHeight="1">
      <c r="A42" s="12">
        <v>38</v>
      </c>
      <c r="B42" s="47" t="s">
        <v>127</v>
      </c>
      <c r="C42" s="47" t="s">
        <v>32</v>
      </c>
      <c r="D42" s="12" t="s">
        <v>80</v>
      </c>
      <c r="E42" s="47" t="s">
        <v>128</v>
      </c>
      <c r="F42" s="36">
        <v>0.036423611111111115</v>
      </c>
      <c r="G42" s="36">
        <v>0.036423611111111115</v>
      </c>
      <c r="H42" s="12" t="str">
        <f t="shared" si="2"/>
        <v>4.22/km</v>
      </c>
      <c r="I42" s="13">
        <f t="shared" si="3"/>
        <v>0.006087962962962972</v>
      </c>
      <c r="J42" s="13">
        <f>G42-INDEX($G$5:$G$102,MATCH(D42,$D$5:$D$102,0))</f>
        <v>0.004155092592592592</v>
      </c>
    </row>
    <row r="43" spans="1:10" ht="15" customHeight="1">
      <c r="A43" s="12">
        <v>39</v>
      </c>
      <c r="B43" s="47" t="s">
        <v>129</v>
      </c>
      <c r="C43" s="47" t="s">
        <v>23</v>
      </c>
      <c r="D43" s="12" t="s">
        <v>80</v>
      </c>
      <c r="E43" s="47" t="s">
        <v>67</v>
      </c>
      <c r="F43" s="36">
        <v>0.0366087962962963</v>
      </c>
      <c r="G43" s="36">
        <v>0.0366087962962963</v>
      </c>
      <c r="H43" s="12" t="str">
        <f t="shared" si="2"/>
        <v>4.24/km</v>
      </c>
      <c r="I43" s="13">
        <f t="shared" si="3"/>
        <v>0.006273148148148156</v>
      </c>
      <c r="J43" s="13">
        <f>G43-INDEX($G$5:$G$102,MATCH(D43,$D$5:$D$102,0))</f>
        <v>0.004340277777777776</v>
      </c>
    </row>
    <row r="44" spans="1:10" ht="15" customHeight="1">
      <c r="A44" s="12">
        <v>40</v>
      </c>
      <c r="B44" s="47" t="s">
        <v>130</v>
      </c>
      <c r="C44" s="47" t="s">
        <v>44</v>
      </c>
      <c r="D44" s="12" t="s">
        <v>70</v>
      </c>
      <c r="E44" s="47" t="s">
        <v>84</v>
      </c>
      <c r="F44" s="36">
        <v>0.03670138888888889</v>
      </c>
      <c r="G44" s="36">
        <v>0.03670138888888889</v>
      </c>
      <c r="H44" s="12" t="str">
        <f t="shared" si="2"/>
        <v>4.24/km</v>
      </c>
      <c r="I44" s="13">
        <f t="shared" si="3"/>
        <v>0.006365740740740745</v>
      </c>
      <c r="J44" s="13">
        <f>G44-INDEX($G$5:$G$102,MATCH(D44,$D$5:$D$102,0))</f>
        <v>0.005891203703703701</v>
      </c>
    </row>
    <row r="45" spans="1:10" ht="15" customHeight="1">
      <c r="A45" s="12">
        <v>41</v>
      </c>
      <c r="B45" s="47" t="s">
        <v>131</v>
      </c>
      <c r="C45" s="47" t="s">
        <v>20</v>
      </c>
      <c r="D45" s="12" t="s">
        <v>132</v>
      </c>
      <c r="E45" s="47" t="s">
        <v>133</v>
      </c>
      <c r="F45" s="36">
        <v>0.03681712962962963</v>
      </c>
      <c r="G45" s="36">
        <v>0.03681712962962963</v>
      </c>
      <c r="H45" s="12" t="str">
        <f t="shared" si="2"/>
        <v>4.25/km</v>
      </c>
      <c r="I45" s="13">
        <f t="shared" si="3"/>
        <v>0.006481481481481487</v>
      </c>
      <c r="J45" s="13">
        <f>G45-INDEX($G$5:$G$102,MATCH(D45,$D$5:$D$102,0))</f>
        <v>0</v>
      </c>
    </row>
    <row r="46" spans="1:10" ht="15" customHeight="1">
      <c r="A46" s="12">
        <v>42</v>
      </c>
      <c r="B46" s="47" t="s">
        <v>134</v>
      </c>
      <c r="C46" s="47" t="s">
        <v>135</v>
      </c>
      <c r="D46" s="12" t="s">
        <v>80</v>
      </c>
      <c r="E46" s="47" t="s">
        <v>67</v>
      </c>
      <c r="F46" s="36">
        <v>0.03704861111111111</v>
      </c>
      <c r="G46" s="36">
        <v>0.03704861111111111</v>
      </c>
      <c r="H46" s="12" t="str">
        <f t="shared" si="2"/>
        <v>4.27/km</v>
      </c>
      <c r="I46" s="13">
        <f t="shared" si="3"/>
        <v>0.006712962962962966</v>
      </c>
      <c r="J46" s="13">
        <f>G46-INDEX($G$5:$G$102,MATCH(D46,$D$5:$D$102,0))</f>
        <v>0.004780092592592586</v>
      </c>
    </row>
    <row r="47" spans="1:10" ht="15" customHeight="1">
      <c r="A47" s="12">
        <v>43</v>
      </c>
      <c r="B47" s="47" t="s">
        <v>136</v>
      </c>
      <c r="C47" s="47" t="s">
        <v>69</v>
      </c>
      <c r="D47" s="12" t="s">
        <v>70</v>
      </c>
      <c r="E47" s="47" t="s">
        <v>65</v>
      </c>
      <c r="F47" s="36">
        <v>0.03721064814814815</v>
      </c>
      <c r="G47" s="36">
        <v>0.03721064814814815</v>
      </c>
      <c r="H47" s="12" t="str">
        <f t="shared" si="2"/>
        <v>4.28/km</v>
      </c>
      <c r="I47" s="13">
        <f t="shared" si="3"/>
        <v>0.00687500000000001</v>
      </c>
      <c r="J47" s="13">
        <f>G47-INDEX($G$5:$G$102,MATCH(D47,$D$5:$D$102,0))</f>
        <v>0.0064004629629629654</v>
      </c>
    </row>
    <row r="48" spans="1:10" ht="15" customHeight="1">
      <c r="A48" s="12">
        <v>44</v>
      </c>
      <c r="B48" s="47" t="s">
        <v>137</v>
      </c>
      <c r="C48" s="47" t="s">
        <v>15</v>
      </c>
      <c r="D48" s="12" t="s">
        <v>90</v>
      </c>
      <c r="E48" s="47" t="s">
        <v>138</v>
      </c>
      <c r="F48" s="36">
        <v>0.037314814814814815</v>
      </c>
      <c r="G48" s="36">
        <v>0.037314814814814815</v>
      </c>
      <c r="H48" s="12" t="str">
        <f t="shared" si="2"/>
        <v>4.29/km</v>
      </c>
      <c r="I48" s="13">
        <f t="shared" si="3"/>
        <v>0.006979166666666672</v>
      </c>
      <c r="J48" s="13">
        <f>G48-INDEX($G$5:$G$102,MATCH(D48,$D$5:$D$102,0))</f>
        <v>0.0036689814814814814</v>
      </c>
    </row>
    <row r="49" spans="1:10" ht="15" customHeight="1">
      <c r="A49" s="12">
        <v>45</v>
      </c>
      <c r="B49" s="47" t="s">
        <v>139</v>
      </c>
      <c r="C49" s="47" t="s">
        <v>92</v>
      </c>
      <c r="D49" s="12" t="s">
        <v>90</v>
      </c>
      <c r="E49" s="47" t="s">
        <v>65</v>
      </c>
      <c r="F49" s="36">
        <v>0.03743055555555556</v>
      </c>
      <c r="G49" s="36">
        <v>0.03743055555555556</v>
      </c>
      <c r="H49" s="12" t="str">
        <f t="shared" si="2"/>
        <v>4.30/km</v>
      </c>
      <c r="I49" s="13">
        <f t="shared" si="3"/>
        <v>0.007094907407407414</v>
      </c>
      <c r="J49" s="13">
        <f>G49-INDEX($G$5:$G$102,MATCH(D49,$D$5:$D$102,0))</f>
        <v>0.003784722222222224</v>
      </c>
    </row>
    <row r="50" spans="1:10" ht="15" customHeight="1">
      <c r="A50" s="12">
        <v>46</v>
      </c>
      <c r="B50" s="47" t="s">
        <v>140</v>
      </c>
      <c r="C50" s="47" t="s">
        <v>44</v>
      </c>
      <c r="D50" s="12" t="s">
        <v>75</v>
      </c>
      <c r="E50" s="47" t="s">
        <v>141</v>
      </c>
      <c r="F50" s="36">
        <v>0.03755787037037037</v>
      </c>
      <c r="G50" s="36">
        <v>0.03755787037037037</v>
      </c>
      <c r="H50" s="12" t="str">
        <f t="shared" si="2"/>
        <v>4.30/km</v>
      </c>
      <c r="I50" s="13">
        <f t="shared" si="3"/>
        <v>0.0072222222222222306</v>
      </c>
      <c r="J50" s="13">
        <f>G50-INDEX($G$5:$G$102,MATCH(D50,$D$5:$D$102,0))</f>
        <v>0.005636574074074072</v>
      </c>
    </row>
    <row r="51" spans="1:10" ht="15" customHeight="1">
      <c r="A51" s="12">
        <v>47</v>
      </c>
      <c r="B51" s="47" t="s">
        <v>142</v>
      </c>
      <c r="C51" s="47" t="s">
        <v>143</v>
      </c>
      <c r="D51" s="12" t="s">
        <v>75</v>
      </c>
      <c r="E51" s="47" t="s">
        <v>112</v>
      </c>
      <c r="F51" s="36">
        <v>0.03758101851851852</v>
      </c>
      <c r="G51" s="36">
        <v>0.03758101851851852</v>
      </c>
      <c r="H51" s="12" t="str">
        <f t="shared" si="2"/>
        <v>4.31/km</v>
      </c>
      <c r="I51" s="13">
        <f t="shared" si="3"/>
        <v>0.007245370370370378</v>
      </c>
      <c r="J51" s="13">
        <f>G51-INDEX($G$5:$G$102,MATCH(D51,$D$5:$D$102,0))</f>
        <v>0.005659722222222219</v>
      </c>
    </row>
    <row r="52" spans="1:10" ht="15" customHeight="1">
      <c r="A52" s="12">
        <v>48</v>
      </c>
      <c r="B52" s="47" t="s">
        <v>144</v>
      </c>
      <c r="C52" s="47" t="s">
        <v>39</v>
      </c>
      <c r="D52" s="12" t="s">
        <v>70</v>
      </c>
      <c r="E52" s="47" t="s">
        <v>67</v>
      </c>
      <c r="F52" s="36">
        <v>0.03767361111111111</v>
      </c>
      <c r="G52" s="36">
        <v>0.03767361111111111</v>
      </c>
      <c r="H52" s="12" t="str">
        <f t="shared" si="2"/>
        <v>4.31/km</v>
      </c>
      <c r="I52" s="13">
        <f t="shared" si="3"/>
        <v>0.007337962962962966</v>
      </c>
      <c r="J52" s="13">
        <f>G52-INDEX($G$5:$G$102,MATCH(D52,$D$5:$D$102,0))</f>
        <v>0.006863425925925922</v>
      </c>
    </row>
    <row r="53" spans="1:10" ht="15" customHeight="1">
      <c r="A53" s="12">
        <v>49</v>
      </c>
      <c r="B53" s="47" t="s">
        <v>145</v>
      </c>
      <c r="C53" s="47" t="s">
        <v>26</v>
      </c>
      <c r="D53" s="12" t="s">
        <v>80</v>
      </c>
      <c r="E53" s="47" t="s">
        <v>146</v>
      </c>
      <c r="F53" s="36">
        <v>0.03803240740740741</v>
      </c>
      <c r="G53" s="36">
        <v>0.03803240740740741</v>
      </c>
      <c r="H53" s="12" t="str">
        <f t="shared" si="2"/>
        <v>4.34/km</v>
      </c>
      <c r="I53" s="13">
        <f t="shared" si="3"/>
        <v>0.007696759259259268</v>
      </c>
      <c r="J53" s="13">
        <f>G53-INDEX($G$5:$G$102,MATCH(D53,$D$5:$D$102,0))</f>
        <v>0.005763888888888888</v>
      </c>
    </row>
    <row r="54" spans="1:10" ht="15" customHeight="1">
      <c r="A54" s="12">
        <v>50</v>
      </c>
      <c r="B54" s="47" t="s">
        <v>147</v>
      </c>
      <c r="C54" s="47" t="s">
        <v>148</v>
      </c>
      <c r="D54" s="12" t="s">
        <v>80</v>
      </c>
      <c r="E54" s="47" t="s">
        <v>65</v>
      </c>
      <c r="F54" s="36">
        <v>0.03820601851851852</v>
      </c>
      <c r="G54" s="36">
        <v>0.03820601851851852</v>
      </c>
      <c r="H54" s="12" t="str">
        <f t="shared" si="2"/>
        <v>4.35/km</v>
      </c>
      <c r="I54" s="13">
        <f t="shared" si="3"/>
        <v>0.007870370370370378</v>
      </c>
      <c r="J54" s="13">
        <f>G54-INDEX($G$5:$G$102,MATCH(D54,$D$5:$D$102,0))</f>
        <v>0.005937499999999998</v>
      </c>
    </row>
    <row r="55" spans="1:10" ht="15" customHeight="1">
      <c r="A55" s="12">
        <v>51</v>
      </c>
      <c r="B55" s="47" t="s">
        <v>149</v>
      </c>
      <c r="C55" s="47" t="s">
        <v>58</v>
      </c>
      <c r="D55" s="12" t="s">
        <v>150</v>
      </c>
      <c r="E55" s="47" t="s">
        <v>128</v>
      </c>
      <c r="F55" s="36">
        <v>0.03820601851851852</v>
      </c>
      <c r="G55" s="36">
        <v>0.03820601851851852</v>
      </c>
      <c r="H55" s="12" t="str">
        <f t="shared" si="2"/>
        <v>4.35/km</v>
      </c>
      <c r="I55" s="13">
        <f t="shared" si="3"/>
        <v>0.007870370370370378</v>
      </c>
      <c r="J55" s="13">
        <f>G55-INDEX($G$5:$G$102,MATCH(D55,$D$5:$D$102,0))</f>
        <v>0</v>
      </c>
    </row>
    <row r="56" spans="1:10" ht="15" customHeight="1">
      <c r="A56" s="12">
        <v>52</v>
      </c>
      <c r="B56" s="47" t="s">
        <v>151</v>
      </c>
      <c r="C56" s="47" t="s">
        <v>12</v>
      </c>
      <c r="D56" s="12" t="s">
        <v>62</v>
      </c>
      <c r="E56" s="47" t="s">
        <v>65</v>
      </c>
      <c r="F56" s="36">
        <v>0.038425925925925926</v>
      </c>
      <c r="G56" s="36">
        <v>0.038425925925925926</v>
      </c>
      <c r="H56" s="12" t="str">
        <f t="shared" si="2"/>
        <v>4.37/km</v>
      </c>
      <c r="I56" s="13">
        <f t="shared" si="3"/>
        <v>0.008090277777777783</v>
      </c>
      <c r="J56" s="13">
        <f>G56-INDEX($G$5:$G$102,MATCH(D56,$D$5:$D$102,0))</f>
        <v>0.008090277777777783</v>
      </c>
    </row>
    <row r="57" spans="1:10" ht="15" customHeight="1">
      <c r="A57" s="12">
        <v>53</v>
      </c>
      <c r="B57" s="47" t="s">
        <v>152</v>
      </c>
      <c r="C57" s="47" t="s">
        <v>153</v>
      </c>
      <c r="D57" s="12" t="s">
        <v>132</v>
      </c>
      <c r="E57" s="47" t="s">
        <v>154</v>
      </c>
      <c r="F57" s="36">
        <v>0.03854166666666667</v>
      </c>
      <c r="G57" s="36">
        <v>0.03854166666666667</v>
      </c>
      <c r="H57" s="12" t="str">
        <f t="shared" si="2"/>
        <v>4.38/km</v>
      </c>
      <c r="I57" s="13">
        <f t="shared" si="3"/>
        <v>0.008206018518518526</v>
      </c>
      <c r="J57" s="13">
        <f>G57-INDEX($G$5:$G$102,MATCH(D57,$D$5:$D$102,0))</f>
        <v>0.0017245370370370383</v>
      </c>
    </row>
    <row r="58" spans="1:10" ht="15" customHeight="1">
      <c r="A58" s="12">
        <v>54</v>
      </c>
      <c r="B58" s="47" t="s">
        <v>155</v>
      </c>
      <c r="C58" s="47" t="s">
        <v>38</v>
      </c>
      <c r="D58" s="12" t="s">
        <v>70</v>
      </c>
      <c r="E58" s="47" t="s">
        <v>67</v>
      </c>
      <c r="F58" s="36">
        <v>0.03855324074074074</v>
      </c>
      <c r="G58" s="36">
        <v>0.03855324074074074</v>
      </c>
      <c r="H58" s="12" t="str">
        <f t="shared" si="2"/>
        <v>4.38/km</v>
      </c>
      <c r="I58" s="13">
        <f t="shared" si="3"/>
        <v>0.0082175925925926</v>
      </c>
      <c r="J58" s="13">
        <f>G58-INDEX($G$5:$G$102,MATCH(D58,$D$5:$D$102,0))</f>
        <v>0.007743055555555555</v>
      </c>
    </row>
    <row r="59" spans="1:10" ht="15" customHeight="1">
      <c r="A59" s="12">
        <v>55</v>
      </c>
      <c r="B59" s="47" t="s">
        <v>156</v>
      </c>
      <c r="C59" s="47" t="s">
        <v>157</v>
      </c>
      <c r="D59" s="12" t="s">
        <v>80</v>
      </c>
      <c r="E59" s="47" t="s">
        <v>65</v>
      </c>
      <c r="F59" s="36">
        <v>0.03864583333333333</v>
      </c>
      <c r="G59" s="36">
        <v>0.03864583333333333</v>
      </c>
      <c r="H59" s="12" t="str">
        <f t="shared" si="2"/>
        <v>4.38/km</v>
      </c>
      <c r="I59" s="13">
        <f t="shared" si="3"/>
        <v>0.008310185185185188</v>
      </c>
      <c r="J59" s="13">
        <f>G59-INDEX($G$5:$G$102,MATCH(D59,$D$5:$D$102,0))</f>
        <v>0.006377314814814808</v>
      </c>
    </row>
    <row r="60" spans="1:10" ht="15" customHeight="1">
      <c r="A60" s="12">
        <v>56</v>
      </c>
      <c r="B60" s="47" t="s">
        <v>158</v>
      </c>
      <c r="C60" s="47" t="s">
        <v>159</v>
      </c>
      <c r="D60" s="12" t="s">
        <v>90</v>
      </c>
      <c r="E60" s="47" t="s">
        <v>65</v>
      </c>
      <c r="F60" s="36">
        <v>0.03871527777777778</v>
      </c>
      <c r="G60" s="36">
        <v>0.03871527777777778</v>
      </c>
      <c r="H60" s="12" t="str">
        <f t="shared" si="2"/>
        <v>4.39/km</v>
      </c>
      <c r="I60" s="13">
        <f t="shared" si="3"/>
        <v>0.008379629629629636</v>
      </c>
      <c r="J60" s="13">
        <f>G60-INDEX($G$5:$G$102,MATCH(D60,$D$5:$D$102,0))</f>
        <v>0.005069444444444446</v>
      </c>
    </row>
    <row r="61" spans="1:10" ht="15" customHeight="1">
      <c r="A61" s="12">
        <v>57</v>
      </c>
      <c r="B61" s="47" t="s">
        <v>160</v>
      </c>
      <c r="C61" s="47" t="s">
        <v>14</v>
      </c>
      <c r="D61" s="12" t="s">
        <v>80</v>
      </c>
      <c r="E61" s="47" t="s">
        <v>128</v>
      </c>
      <c r="F61" s="36">
        <v>0.03872685185185185</v>
      </c>
      <c r="G61" s="36">
        <v>0.03872685185185185</v>
      </c>
      <c r="H61" s="12" t="str">
        <f t="shared" si="2"/>
        <v>4.39/km</v>
      </c>
      <c r="I61" s="13">
        <f t="shared" si="3"/>
        <v>0.00839120370370371</v>
      </c>
      <c r="J61" s="13">
        <f>G61-INDEX($G$5:$G$102,MATCH(D61,$D$5:$D$102,0))</f>
        <v>0.00645833333333333</v>
      </c>
    </row>
    <row r="62" spans="1:10" ht="15" customHeight="1">
      <c r="A62" s="12">
        <v>58</v>
      </c>
      <c r="B62" s="47" t="s">
        <v>161</v>
      </c>
      <c r="C62" s="47" t="s">
        <v>56</v>
      </c>
      <c r="D62" s="12" t="s">
        <v>62</v>
      </c>
      <c r="E62" s="47" t="s">
        <v>162</v>
      </c>
      <c r="F62" s="36">
        <v>0.038807870370370375</v>
      </c>
      <c r="G62" s="36">
        <v>0.038807870370370375</v>
      </c>
      <c r="H62" s="12" t="str">
        <f t="shared" si="2"/>
        <v>4.39/km</v>
      </c>
      <c r="I62" s="13">
        <f t="shared" si="3"/>
        <v>0.008472222222222232</v>
      </c>
      <c r="J62" s="13">
        <f>G62-INDEX($G$5:$G$102,MATCH(D62,$D$5:$D$102,0))</f>
        <v>0.008472222222222232</v>
      </c>
    </row>
    <row r="63" spans="1:10" ht="15" customHeight="1">
      <c r="A63" s="12">
        <v>59</v>
      </c>
      <c r="B63" s="47" t="s">
        <v>163</v>
      </c>
      <c r="C63" s="47" t="s">
        <v>57</v>
      </c>
      <c r="D63" s="12" t="s">
        <v>123</v>
      </c>
      <c r="E63" s="47" t="s">
        <v>112</v>
      </c>
      <c r="F63" s="36">
        <v>0.038981481481481485</v>
      </c>
      <c r="G63" s="36">
        <v>0.038981481481481485</v>
      </c>
      <c r="H63" s="12" t="str">
        <f t="shared" si="2"/>
        <v>4.41/km</v>
      </c>
      <c r="I63" s="13">
        <f t="shared" si="3"/>
        <v>0.008645833333333342</v>
      </c>
      <c r="J63" s="13">
        <f>G63-INDEX($G$5:$G$102,MATCH(D63,$D$5:$D$102,0))</f>
        <v>0.002638888888888892</v>
      </c>
    </row>
    <row r="64" spans="1:10" ht="15" customHeight="1">
      <c r="A64" s="15">
        <v>60</v>
      </c>
      <c r="B64" s="49" t="s">
        <v>164</v>
      </c>
      <c r="C64" s="49" t="s">
        <v>24</v>
      </c>
      <c r="D64" s="15" t="s">
        <v>165</v>
      </c>
      <c r="E64" s="49" t="s">
        <v>28</v>
      </c>
      <c r="F64" s="38">
        <v>0.039050925925925926</v>
      </c>
      <c r="G64" s="38">
        <v>0.039050925925925926</v>
      </c>
      <c r="H64" s="15" t="str">
        <f t="shared" si="2"/>
        <v>4.41/km</v>
      </c>
      <c r="I64" s="19">
        <f t="shared" si="3"/>
        <v>0.008715277777777784</v>
      </c>
      <c r="J64" s="19">
        <f>G64-INDEX($G$5:$G$102,MATCH(D64,$D$5:$D$102,0))</f>
        <v>0</v>
      </c>
    </row>
    <row r="65" spans="1:10" ht="15" customHeight="1">
      <c r="A65" s="12">
        <v>61</v>
      </c>
      <c r="B65" s="47" t="s">
        <v>166</v>
      </c>
      <c r="C65" s="47" t="s">
        <v>167</v>
      </c>
      <c r="D65" s="12" t="s">
        <v>123</v>
      </c>
      <c r="E65" s="47" t="s">
        <v>65</v>
      </c>
      <c r="F65" s="36">
        <v>0.03923611111111111</v>
      </c>
      <c r="G65" s="36">
        <v>0.03923611111111111</v>
      </c>
      <c r="H65" s="12" t="str">
        <f t="shared" si="2"/>
        <v>4.43/km</v>
      </c>
      <c r="I65" s="13">
        <f t="shared" si="3"/>
        <v>0.008900462962962968</v>
      </c>
      <c r="J65" s="13">
        <f>G65-INDEX($G$5:$G$102,MATCH(D65,$D$5:$D$102,0))</f>
        <v>0.0028935185185185175</v>
      </c>
    </row>
    <row r="66" spans="1:10" ht="15" customHeight="1">
      <c r="A66" s="12">
        <v>62</v>
      </c>
      <c r="B66" s="47" t="s">
        <v>168</v>
      </c>
      <c r="C66" s="47" t="s">
        <v>13</v>
      </c>
      <c r="D66" s="12" t="s">
        <v>62</v>
      </c>
      <c r="E66" s="47" t="s">
        <v>87</v>
      </c>
      <c r="F66" s="36">
        <v>0.03925925925925926</v>
      </c>
      <c r="G66" s="36">
        <v>0.03925925925925926</v>
      </c>
      <c r="H66" s="12" t="str">
        <f t="shared" si="2"/>
        <v>4.43/km</v>
      </c>
      <c r="I66" s="13">
        <f t="shared" si="3"/>
        <v>0.008923611111111115</v>
      </c>
      <c r="J66" s="13">
        <f>G66-INDEX($G$5:$G$102,MATCH(D66,$D$5:$D$102,0))</f>
        <v>0.008923611111111115</v>
      </c>
    </row>
    <row r="67" spans="1:10" ht="15" customHeight="1">
      <c r="A67" s="12">
        <v>63</v>
      </c>
      <c r="B67" s="47" t="s">
        <v>169</v>
      </c>
      <c r="C67" s="47" t="s">
        <v>19</v>
      </c>
      <c r="D67" s="12" t="s">
        <v>90</v>
      </c>
      <c r="E67" s="47" t="s">
        <v>65</v>
      </c>
      <c r="F67" s="36">
        <v>0.03951388888888889</v>
      </c>
      <c r="G67" s="36">
        <v>0.03951388888888889</v>
      </c>
      <c r="H67" s="12" t="str">
        <f t="shared" si="2"/>
        <v>4.45/km</v>
      </c>
      <c r="I67" s="13">
        <f t="shared" si="3"/>
        <v>0.009178240740740747</v>
      </c>
      <c r="J67" s="13">
        <f>G67-INDEX($G$5:$G$102,MATCH(D67,$D$5:$D$102,0))</f>
        <v>0.005868055555555557</v>
      </c>
    </row>
    <row r="68" spans="1:10" ht="15" customHeight="1">
      <c r="A68" s="12">
        <v>64</v>
      </c>
      <c r="B68" s="47" t="s">
        <v>170</v>
      </c>
      <c r="C68" s="47" t="s">
        <v>171</v>
      </c>
      <c r="D68" s="12" t="s">
        <v>150</v>
      </c>
      <c r="E68" s="47" t="s">
        <v>128</v>
      </c>
      <c r="F68" s="36">
        <v>0.039594907407407405</v>
      </c>
      <c r="G68" s="36">
        <v>0.039594907407407405</v>
      </c>
      <c r="H68" s="12" t="str">
        <f t="shared" si="2"/>
        <v>4.45/km</v>
      </c>
      <c r="I68" s="13">
        <f t="shared" si="3"/>
        <v>0.009259259259259262</v>
      </c>
      <c r="J68" s="13">
        <f>G68-INDEX($G$5:$G$102,MATCH(D68,$D$5:$D$102,0))</f>
        <v>0.001388888888888884</v>
      </c>
    </row>
    <row r="69" spans="1:10" ht="15" customHeight="1">
      <c r="A69" s="12">
        <v>65</v>
      </c>
      <c r="B69" s="47" t="s">
        <v>172</v>
      </c>
      <c r="C69" s="47" t="s">
        <v>69</v>
      </c>
      <c r="D69" s="12" t="s">
        <v>62</v>
      </c>
      <c r="E69" s="47" t="s">
        <v>65</v>
      </c>
      <c r="F69" s="36">
        <v>0.039837962962962964</v>
      </c>
      <c r="G69" s="36">
        <v>0.039837962962962964</v>
      </c>
      <c r="H69" s="12" t="str">
        <f t="shared" si="2"/>
        <v>4.47/km</v>
      </c>
      <c r="I69" s="13">
        <f t="shared" si="3"/>
        <v>0.009502314814814821</v>
      </c>
      <c r="J69" s="13">
        <f>G69-INDEX($G$5:$G$102,MATCH(D69,$D$5:$D$102,0))</f>
        <v>0.009502314814814821</v>
      </c>
    </row>
    <row r="70" spans="1:10" ht="15" customHeight="1">
      <c r="A70" s="12">
        <v>66</v>
      </c>
      <c r="B70" s="47" t="s">
        <v>173</v>
      </c>
      <c r="C70" s="47" t="s">
        <v>41</v>
      </c>
      <c r="D70" s="12" t="s">
        <v>62</v>
      </c>
      <c r="E70" s="47" t="s">
        <v>87</v>
      </c>
      <c r="F70" s="36">
        <v>0.03988425925925926</v>
      </c>
      <c r="G70" s="36">
        <v>0.03988425925925926</v>
      </c>
      <c r="H70" s="12" t="str">
        <f t="shared" si="2"/>
        <v>4.47/km</v>
      </c>
      <c r="I70" s="13">
        <f t="shared" si="3"/>
        <v>0.009548611111111115</v>
      </c>
      <c r="J70" s="13">
        <f>G70-INDEX($G$5:$G$102,MATCH(D70,$D$5:$D$102,0))</f>
        <v>0.009548611111111115</v>
      </c>
    </row>
    <row r="71" spans="1:10" ht="15" customHeight="1">
      <c r="A71" s="12">
        <v>67</v>
      </c>
      <c r="B71" s="47" t="s">
        <v>174</v>
      </c>
      <c r="C71" s="47" t="s">
        <v>175</v>
      </c>
      <c r="D71" s="12" t="s">
        <v>90</v>
      </c>
      <c r="E71" s="47" t="s">
        <v>65</v>
      </c>
      <c r="F71" s="36">
        <v>0.04024305555555556</v>
      </c>
      <c r="G71" s="36">
        <v>0.04024305555555556</v>
      </c>
      <c r="H71" s="12" t="str">
        <f t="shared" si="2"/>
        <v>4.50/km</v>
      </c>
      <c r="I71" s="13">
        <f t="shared" si="3"/>
        <v>0.009907407407407417</v>
      </c>
      <c r="J71" s="13">
        <f>G71-INDEX($G$5:$G$102,MATCH(D71,$D$5:$D$102,0))</f>
        <v>0.0065972222222222265</v>
      </c>
    </row>
    <row r="72" spans="1:10" ht="15" customHeight="1">
      <c r="A72" s="12">
        <v>68</v>
      </c>
      <c r="B72" s="47" t="s">
        <v>176</v>
      </c>
      <c r="C72" s="47" t="s">
        <v>47</v>
      </c>
      <c r="D72" s="12" t="s">
        <v>70</v>
      </c>
      <c r="E72" s="47" t="s">
        <v>177</v>
      </c>
      <c r="F72" s="36">
        <v>0.040393518518518516</v>
      </c>
      <c r="G72" s="36">
        <v>0.040393518518518516</v>
      </c>
      <c r="H72" s="12" t="str">
        <f t="shared" si="2"/>
        <v>4.51/km</v>
      </c>
      <c r="I72" s="13">
        <f t="shared" si="3"/>
        <v>0.010057870370370373</v>
      </c>
      <c r="J72" s="13">
        <f>G72-INDEX($G$5:$G$102,MATCH(D72,$D$5:$D$102,0))</f>
        <v>0.009583333333333329</v>
      </c>
    </row>
    <row r="73" spans="1:10" ht="15" customHeight="1">
      <c r="A73" s="12">
        <v>69</v>
      </c>
      <c r="B73" s="47" t="s">
        <v>130</v>
      </c>
      <c r="C73" s="47" t="s">
        <v>17</v>
      </c>
      <c r="D73" s="12" t="s">
        <v>62</v>
      </c>
      <c r="E73" s="47" t="s">
        <v>84</v>
      </c>
      <c r="F73" s="36">
        <v>0.040428240740740744</v>
      </c>
      <c r="G73" s="36">
        <v>0.040428240740740744</v>
      </c>
      <c r="H73" s="12" t="str">
        <f t="shared" si="2"/>
        <v>4.51/km</v>
      </c>
      <c r="I73" s="13">
        <f t="shared" si="3"/>
        <v>0.010092592592592601</v>
      </c>
      <c r="J73" s="13">
        <f>G73-INDEX($G$5:$G$102,MATCH(D73,$D$5:$D$102,0))</f>
        <v>0.010092592592592601</v>
      </c>
    </row>
    <row r="74" spans="1:10" ht="15" customHeight="1">
      <c r="A74" s="12">
        <v>70</v>
      </c>
      <c r="B74" s="47" t="s">
        <v>178</v>
      </c>
      <c r="C74" s="47" t="s">
        <v>179</v>
      </c>
      <c r="D74" s="12" t="s">
        <v>90</v>
      </c>
      <c r="E74" s="47" t="s">
        <v>65</v>
      </c>
      <c r="F74" s="36">
        <v>0.040532407407407406</v>
      </c>
      <c r="G74" s="36">
        <v>0.040532407407407406</v>
      </c>
      <c r="H74" s="12" t="str">
        <f t="shared" si="2"/>
        <v>4.52/km</v>
      </c>
      <c r="I74" s="13">
        <f t="shared" si="3"/>
        <v>0.010196759259259263</v>
      </c>
      <c r="J74" s="13">
        <f>G74-INDEX($G$5:$G$102,MATCH(D74,$D$5:$D$102,0))</f>
        <v>0.006886574074074073</v>
      </c>
    </row>
    <row r="75" spans="1:10" ht="15" customHeight="1">
      <c r="A75" s="12">
        <v>71</v>
      </c>
      <c r="B75" s="47" t="s">
        <v>180</v>
      </c>
      <c r="C75" s="47" t="s">
        <v>56</v>
      </c>
      <c r="D75" s="12" t="s">
        <v>62</v>
      </c>
      <c r="E75" s="47" t="s">
        <v>154</v>
      </c>
      <c r="F75" s="36">
        <v>0.04056712962962963</v>
      </c>
      <c r="G75" s="36">
        <v>0.04056712962962963</v>
      </c>
      <c r="H75" s="12" t="str">
        <f t="shared" si="2"/>
        <v>4.52/km</v>
      </c>
      <c r="I75" s="13">
        <f t="shared" si="3"/>
        <v>0.010231481481481484</v>
      </c>
      <c r="J75" s="13">
        <f>G75-INDEX($G$5:$G$102,MATCH(D75,$D$5:$D$102,0))</f>
        <v>0.010231481481481484</v>
      </c>
    </row>
    <row r="76" spans="1:10" ht="15" customHeight="1">
      <c r="A76" s="12">
        <v>72</v>
      </c>
      <c r="B76" s="47" t="s">
        <v>81</v>
      </c>
      <c r="C76" s="47" t="s">
        <v>181</v>
      </c>
      <c r="D76" s="12" t="s">
        <v>150</v>
      </c>
      <c r="E76" s="47" t="s">
        <v>67</v>
      </c>
      <c r="F76" s="36">
        <v>0.041041666666666664</v>
      </c>
      <c r="G76" s="36">
        <v>0.041041666666666664</v>
      </c>
      <c r="H76" s="12" t="str">
        <f t="shared" si="2"/>
        <v>4.56/km</v>
      </c>
      <c r="I76" s="13">
        <f t="shared" si="3"/>
        <v>0.010706018518518521</v>
      </c>
      <c r="J76" s="13">
        <f>G76-INDEX($G$5:$G$102,MATCH(D76,$D$5:$D$102,0))</f>
        <v>0.0028356481481481427</v>
      </c>
    </row>
    <row r="77" spans="1:10" ht="15" customHeight="1">
      <c r="A77" s="12">
        <v>73</v>
      </c>
      <c r="B77" s="47" t="s">
        <v>182</v>
      </c>
      <c r="C77" s="47" t="s">
        <v>49</v>
      </c>
      <c r="D77" s="12" t="s">
        <v>165</v>
      </c>
      <c r="E77" s="47" t="s">
        <v>183</v>
      </c>
      <c r="F77" s="36">
        <v>0.04145833333333333</v>
      </c>
      <c r="G77" s="36">
        <v>0.04145833333333333</v>
      </c>
      <c r="H77" s="12" t="str">
        <f t="shared" si="2"/>
        <v>4.59/km</v>
      </c>
      <c r="I77" s="13">
        <f t="shared" si="3"/>
        <v>0.01112268518518519</v>
      </c>
      <c r="J77" s="13">
        <f>G77-INDEX($G$5:$G$102,MATCH(D77,$D$5:$D$102,0))</f>
        <v>0.0024074074074074067</v>
      </c>
    </row>
    <row r="78" spans="1:10" ht="15" customHeight="1">
      <c r="A78" s="12">
        <v>74</v>
      </c>
      <c r="B78" s="47" t="s">
        <v>184</v>
      </c>
      <c r="C78" s="47" t="s">
        <v>185</v>
      </c>
      <c r="D78" s="12" t="s">
        <v>132</v>
      </c>
      <c r="E78" s="47" t="s">
        <v>128</v>
      </c>
      <c r="F78" s="36">
        <v>0.042256944444444444</v>
      </c>
      <c r="G78" s="36">
        <v>0.042256944444444444</v>
      </c>
      <c r="H78" s="12" t="str">
        <f t="shared" si="2"/>
        <v>5.04/km</v>
      </c>
      <c r="I78" s="13">
        <f t="shared" si="3"/>
        <v>0.011921296296296301</v>
      </c>
      <c r="J78" s="13">
        <f>G78-INDEX($G$5:$G$102,MATCH(D78,$D$5:$D$102,0))</f>
        <v>0.005439814814814814</v>
      </c>
    </row>
    <row r="79" spans="1:10" ht="15" customHeight="1">
      <c r="A79" s="12">
        <v>75</v>
      </c>
      <c r="B79" s="47" t="s">
        <v>186</v>
      </c>
      <c r="C79" s="47" t="s">
        <v>187</v>
      </c>
      <c r="D79" s="12" t="s">
        <v>107</v>
      </c>
      <c r="E79" s="47" t="s">
        <v>138</v>
      </c>
      <c r="F79" s="36">
        <v>0.042465277777777775</v>
      </c>
      <c r="G79" s="36">
        <v>0.042465277777777775</v>
      </c>
      <c r="H79" s="12" t="str">
        <f t="shared" si="2"/>
        <v>5.06/km</v>
      </c>
      <c r="I79" s="13">
        <f t="shared" si="3"/>
        <v>0.012129629629629633</v>
      </c>
      <c r="J79" s="13">
        <f>G79-INDEX($G$5:$G$102,MATCH(D79,$D$5:$D$102,0))</f>
        <v>0.00704861111111111</v>
      </c>
    </row>
    <row r="80" spans="1:10" ht="15" customHeight="1">
      <c r="A80" s="12">
        <v>76</v>
      </c>
      <c r="B80" s="47" t="s">
        <v>188</v>
      </c>
      <c r="C80" s="47" t="s">
        <v>189</v>
      </c>
      <c r="D80" s="12" t="s">
        <v>62</v>
      </c>
      <c r="E80" s="47" t="s">
        <v>65</v>
      </c>
      <c r="F80" s="36">
        <v>0.04268518518518519</v>
      </c>
      <c r="G80" s="36">
        <v>0.04268518518518519</v>
      </c>
      <c r="H80" s="12" t="str">
        <f t="shared" si="2"/>
        <v>5.07/km</v>
      </c>
      <c r="I80" s="13">
        <f t="shared" si="3"/>
        <v>0.012349537037037044</v>
      </c>
      <c r="J80" s="13">
        <f>G80-INDEX($G$5:$G$102,MATCH(D80,$D$5:$D$102,0))</f>
        <v>0.012349537037037044</v>
      </c>
    </row>
    <row r="81" spans="1:10" ht="15" customHeight="1">
      <c r="A81" s="12">
        <v>77</v>
      </c>
      <c r="B81" s="47" t="s">
        <v>190</v>
      </c>
      <c r="C81" s="47" t="s">
        <v>191</v>
      </c>
      <c r="D81" s="12" t="s">
        <v>80</v>
      </c>
      <c r="E81" s="47" t="s">
        <v>112</v>
      </c>
      <c r="F81" s="36">
        <v>0.04271990740740741</v>
      </c>
      <c r="G81" s="36">
        <v>0.04271990740740741</v>
      </c>
      <c r="H81" s="12" t="str">
        <f t="shared" si="2"/>
        <v>5.08/km</v>
      </c>
      <c r="I81" s="13">
        <f t="shared" si="3"/>
        <v>0.012384259259259265</v>
      </c>
      <c r="J81" s="13">
        <f>G81-INDEX($G$5:$G$102,MATCH(D81,$D$5:$D$102,0))</f>
        <v>0.010451388888888885</v>
      </c>
    </row>
    <row r="82" spans="1:10" ht="15" customHeight="1">
      <c r="A82" s="12">
        <v>78</v>
      </c>
      <c r="B82" s="47" t="s">
        <v>192</v>
      </c>
      <c r="C82" s="47" t="s">
        <v>58</v>
      </c>
      <c r="D82" s="12" t="s">
        <v>107</v>
      </c>
      <c r="E82" s="47" t="s">
        <v>128</v>
      </c>
      <c r="F82" s="36">
        <v>0.0428587962962963</v>
      </c>
      <c r="G82" s="36">
        <v>0.0428587962962963</v>
      </c>
      <c r="H82" s="12" t="str">
        <f t="shared" si="2"/>
        <v>5.09/km</v>
      </c>
      <c r="I82" s="13">
        <f t="shared" si="3"/>
        <v>0.012523148148148155</v>
      </c>
      <c r="J82" s="13">
        <f>G82-INDEX($G$5:$G$102,MATCH(D82,$D$5:$D$102,0))</f>
        <v>0.007442129629629632</v>
      </c>
    </row>
    <row r="83" spans="1:10" ht="15" customHeight="1">
      <c r="A83" s="15">
        <v>79</v>
      </c>
      <c r="B83" s="49" t="s">
        <v>193</v>
      </c>
      <c r="C83" s="49" t="s">
        <v>194</v>
      </c>
      <c r="D83" s="15" t="s">
        <v>75</v>
      </c>
      <c r="E83" s="49" t="s">
        <v>28</v>
      </c>
      <c r="F83" s="38">
        <v>0.042951388888888886</v>
      </c>
      <c r="G83" s="38">
        <v>0.042951388888888886</v>
      </c>
      <c r="H83" s="15" t="str">
        <f aca="true" t="shared" si="4" ref="H83:H101">TEXT(INT((HOUR(G83)*3600+MINUTE(G83)*60+SECOND(G83))/$J$3/60),"0")&amp;"."&amp;TEXT(MOD((HOUR(G83)*3600+MINUTE(G83)*60+SECOND(G83))/$J$3,60),"00")&amp;"/km"</f>
        <v>5.09/km</v>
      </c>
      <c r="I83" s="19">
        <f aca="true" t="shared" si="5" ref="I83:I101">G83-$G$5</f>
        <v>0.012615740740740743</v>
      </c>
      <c r="J83" s="19">
        <f>G83-INDEX($G$5:$G$102,MATCH(D83,$D$5:$D$102,0))</f>
        <v>0.011030092592592584</v>
      </c>
    </row>
    <row r="84" spans="1:10" ht="15" customHeight="1">
      <c r="A84" s="12">
        <v>80</v>
      </c>
      <c r="B84" s="47" t="s">
        <v>195</v>
      </c>
      <c r="C84" s="47" t="s">
        <v>59</v>
      </c>
      <c r="D84" s="12" t="s">
        <v>123</v>
      </c>
      <c r="E84" s="47" t="s">
        <v>87</v>
      </c>
      <c r="F84" s="36">
        <v>0.043090277777777776</v>
      </c>
      <c r="G84" s="36">
        <v>0.043090277777777776</v>
      </c>
      <c r="H84" s="12" t="str">
        <f t="shared" si="4"/>
        <v>5.10/km</v>
      </c>
      <c r="I84" s="13">
        <f t="shared" si="5"/>
        <v>0.012754629629629633</v>
      </c>
      <c r="J84" s="13">
        <f>G84-INDEX($G$5:$G$102,MATCH(D84,$D$5:$D$102,0))</f>
        <v>0.006747685185185183</v>
      </c>
    </row>
    <row r="85" spans="1:10" ht="15" customHeight="1">
      <c r="A85" s="12">
        <v>81</v>
      </c>
      <c r="B85" s="47" t="s">
        <v>196</v>
      </c>
      <c r="C85" s="47" t="s">
        <v>12</v>
      </c>
      <c r="D85" s="12" t="s">
        <v>75</v>
      </c>
      <c r="E85" s="47" t="s">
        <v>197</v>
      </c>
      <c r="F85" s="36">
        <v>0.043159722222222224</v>
      </c>
      <c r="G85" s="36">
        <v>0.043159722222222224</v>
      </c>
      <c r="H85" s="12" t="str">
        <f t="shared" si="4"/>
        <v>5.11/km</v>
      </c>
      <c r="I85" s="13">
        <f t="shared" si="5"/>
        <v>0.012824074074074081</v>
      </c>
      <c r="J85" s="13">
        <f>G85-INDEX($G$5:$G$102,MATCH(D85,$D$5:$D$102,0))</f>
        <v>0.011238425925925923</v>
      </c>
    </row>
    <row r="86" spans="1:10" ht="15" customHeight="1">
      <c r="A86" s="12">
        <v>82</v>
      </c>
      <c r="B86" s="47" t="s">
        <v>55</v>
      </c>
      <c r="C86" s="47" t="s">
        <v>35</v>
      </c>
      <c r="D86" s="12" t="s">
        <v>150</v>
      </c>
      <c r="E86" s="47" t="s">
        <v>65</v>
      </c>
      <c r="F86" s="36">
        <v>0.0436574074074074</v>
      </c>
      <c r="G86" s="36">
        <v>0.0436574074074074</v>
      </c>
      <c r="H86" s="12" t="str">
        <f t="shared" si="4"/>
        <v>5.14/km</v>
      </c>
      <c r="I86" s="13">
        <f t="shared" si="5"/>
        <v>0.013321759259259259</v>
      </c>
      <c r="J86" s="13">
        <f>G86-INDEX($G$5:$G$102,MATCH(D86,$D$5:$D$102,0))</f>
        <v>0.005451388888888881</v>
      </c>
    </row>
    <row r="87" spans="1:10" ht="15" customHeight="1">
      <c r="A87" s="12">
        <v>83</v>
      </c>
      <c r="B87" s="47" t="s">
        <v>198</v>
      </c>
      <c r="C87" s="47" t="s">
        <v>21</v>
      </c>
      <c r="D87" s="12" t="s">
        <v>80</v>
      </c>
      <c r="E87" s="47" t="s">
        <v>65</v>
      </c>
      <c r="F87" s="36">
        <v>0.0436574074074074</v>
      </c>
      <c r="G87" s="36">
        <v>0.0436574074074074</v>
      </c>
      <c r="H87" s="12" t="str">
        <f t="shared" si="4"/>
        <v>5.14/km</v>
      </c>
      <c r="I87" s="13">
        <f t="shared" si="5"/>
        <v>0.013321759259259259</v>
      </c>
      <c r="J87" s="13">
        <f>G87-INDEX($G$5:$G$102,MATCH(D87,$D$5:$D$102,0))</f>
        <v>0.011388888888888879</v>
      </c>
    </row>
    <row r="88" spans="1:10" ht="15" customHeight="1">
      <c r="A88" s="12">
        <v>84</v>
      </c>
      <c r="B88" s="47" t="s">
        <v>199</v>
      </c>
      <c r="C88" s="47" t="s">
        <v>25</v>
      </c>
      <c r="D88" s="12" t="s">
        <v>165</v>
      </c>
      <c r="E88" s="47" t="s">
        <v>84</v>
      </c>
      <c r="F88" s="36">
        <v>0.04393518518518519</v>
      </c>
      <c r="G88" s="36">
        <v>0.04393518518518519</v>
      </c>
      <c r="H88" s="12" t="str">
        <f t="shared" si="4"/>
        <v>5.16/km</v>
      </c>
      <c r="I88" s="13">
        <f t="shared" si="5"/>
        <v>0.013599537037037045</v>
      </c>
      <c r="J88" s="13">
        <f>G88-INDEX($G$5:$G$102,MATCH(D88,$D$5:$D$102,0))</f>
        <v>0.004884259259259262</v>
      </c>
    </row>
    <row r="89" spans="1:10" ht="15" customHeight="1">
      <c r="A89" s="12">
        <v>85</v>
      </c>
      <c r="B89" s="47" t="s">
        <v>200</v>
      </c>
      <c r="C89" s="47" t="s">
        <v>50</v>
      </c>
      <c r="D89" s="12" t="s">
        <v>150</v>
      </c>
      <c r="E89" s="47" t="s">
        <v>112</v>
      </c>
      <c r="F89" s="36">
        <v>0.04412037037037037</v>
      </c>
      <c r="G89" s="36">
        <v>0.04412037037037037</v>
      </c>
      <c r="H89" s="12" t="str">
        <f t="shared" si="4"/>
        <v>5.18/km</v>
      </c>
      <c r="I89" s="13">
        <f t="shared" si="5"/>
        <v>0.01378472222222223</v>
      </c>
      <c r="J89" s="13">
        <f>G89-INDEX($G$5:$G$102,MATCH(D89,$D$5:$D$102,0))</f>
        <v>0.005914351851851851</v>
      </c>
    </row>
    <row r="90" spans="1:10" ht="15" customHeight="1">
      <c r="A90" s="12">
        <v>86</v>
      </c>
      <c r="B90" s="47" t="s">
        <v>201</v>
      </c>
      <c r="C90" s="47" t="s">
        <v>32</v>
      </c>
      <c r="D90" s="12" t="s">
        <v>80</v>
      </c>
      <c r="E90" s="47" t="s">
        <v>112</v>
      </c>
      <c r="F90" s="36">
        <v>0.04413194444444444</v>
      </c>
      <c r="G90" s="36">
        <v>0.04413194444444444</v>
      </c>
      <c r="H90" s="12" t="str">
        <f t="shared" si="4"/>
        <v>5.18/km</v>
      </c>
      <c r="I90" s="13">
        <f t="shared" si="5"/>
        <v>0.013796296296296296</v>
      </c>
      <c r="J90" s="13">
        <f>G90-INDEX($G$5:$G$102,MATCH(D90,$D$5:$D$102,0))</f>
        <v>0.011863425925925916</v>
      </c>
    </row>
    <row r="91" spans="1:10" ht="15" customHeight="1">
      <c r="A91" s="12">
        <v>87</v>
      </c>
      <c r="B91" s="47" t="s">
        <v>202</v>
      </c>
      <c r="C91" s="47" t="s">
        <v>51</v>
      </c>
      <c r="D91" s="12" t="s">
        <v>165</v>
      </c>
      <c r="E91" s="47" t="s">
        <v>138</v>
      </c>
      <c r="F91" s="36">
        <v>0.0446875</v>
      </c>
      <c r="G91" s="36">
        <v>0.0446875</v>
      </c>
      <c r="H91" s="12" t="str">
        <f t="shared" si="4"/>
        <v>5.22/km</v>
      </c>
      <c r="I91" s="13">
        <f t="shared" si="5"/>
        <v>0.014351851851851855</v>
      </c>
      <c r="J91" s="13">
        <f>G91-INDEX($G$5:$G$102,MATCH(D91,$D$5:$D$102,0))</f>
        <v>0.005636574074074072</v>
      </c>
    </row>
    <row r="92" spans="1:10" ht="15" customHeight="1">
      <c r="A92" s="12">
        <v>88</v>
      </c>
      <c r="B92" s="47" t="s">
        <v>203</v>
      </c>
      <c r="C92" s="47" t="s">
        <v>204</v>
      </c>
      <c r="D92" s="12" t="s">
        <v>165</v>
      </c>
      <c r="E92" s="47" t="s">
        <v>65</v>
      </c>
      <c r="F92" s="36">
        <v>0.04469907407407408</v>
      </c>
      <c r="G92" s="36">
        <v>0.04469907407407408</v>
      </c>
      <c r="H92" s="12" t="str">
        <f t="shared" si="4"/>
        <v>5.22/km</v>
      </c>
      <c r="I92" s="13">
        <f t="shared" si="5"/>
        <v>0.014363425925925936</v>
      </c>
      <c r="J92" s="13">
        <f>G92-INDEX($G$5:$G$102,MATCH(D92,$D$5:$D$102,0))</f>
        <v>0.005648148148148152</v>
      </c>
    </row>
    <row r="93" spans="1:10" ht="15" customHeight="1">
      <c r="A93" s="12">
        <v>89</v>
      </c>
      <c r="B93" s="47" t="s">
        <v>205</v>
      </c>
      <c r="C93" s="47" t="s">
        <v>43</v>
      </c>
      <c r="D93" s="12" t="s">
        <v>90</v>
      </c>
      <c r="E93" s="47" t="s">
        <v>67</v>
      </c>
      <c r="F93" s="36">
        <v>0.04532407407407407</v>
      </c>
      <c r="G93" s="36">
        <v>0.04532407407407407</v>
      </c>
      <c r="H93" s="12" t="str">
        <f t="shared" si="4"/>
        <v>5.26/km</v>
      </c>
      <c r="I93" s="13">
        <f t="shared" si="5"/>
        <v>0.01498842592592593</v>
      </c>
      <c r="J93" s="13">
        <f>G93-INDEX($G$5:$G$102,MATCH(D93,$D$5:$D$102,0))</f>
        <v>0.011678240740740739</v>
      </c>
    </row>
    <row r="94" spans="1:10" ht="15" customHeight="1">
      <c r="A94" s="12">
        <v>90</v>
      </c>
      <c r="B94" s="47" t="s">
        <v>206</v>
      </c>
      <c r="C94" s="47" t="s">
        <v>35</v>
      </c>
      <c r="D94" s="12" t="s">
        <v>107</v>
      </c>
      <c r="E94" s="47" t="s">
        <v>73</v>
      </c>
      <c r="F94" s="36">
        <v>0.046435185185185184</v>
      </c>
      <c r="G94" s="36">
        <v>0.046435185185185184</v>
      </c>
      <c r="H94" s="12" t="str">
        <f t="shared" si="4"/>
        <v>5.34/km</v>
      </c>
      <c r="I94" s="13">
        <f t="shared" si="5"/>
        <v>0.01609953703703704</v>
      </c>
      <c r="J94" s="13">
        <f>G94-INDEX($G$5:$G$102,MATCH(D94,$D$5:$D$102,0))</f>
        <v>0.011018518518518518</v>
      </c>
    </row>
    <row r="95" spans="1:10" ht="15" customHeight="1">
      <c r="A95" s="12">
        <v>91</v>
      </c>
      <c r="B95" s="47" t="s">
        <v>207</v>
      </c>
      <c r="C95" s="47" t="s">
        <v>33</v>
      </c>
      <c r="D95" s="12" t="s">
        <v>123</v>
      </c>
      <c r="E95" s="47" t="s">
        <v>65</v>
      </c>
      <c r="F95" s="36">
        <v>0.047974537037037045</v>
      </c>
      <c r="G95" s="36">
        <v>0.047974537037037045</v>
      </c>
      <c r="H95" s="12" t="str">
        <f t="shared" si="4"/>
        <v>5.45/km</v>
      </c>
      <c r="I95" s="13">
        <f t="shared" si="5"/>
        <v>0.017638888888888902</v>
      </c>
      <c r="J95" s="13">
        <f>G95-INDEX($G$5:$G$102,MATCH(D95,$D$5:$D$102,0))</f>
        <v>0.011631944444444452</v>
      </c>
    </row>
    <row r="96" spans="1:10" ht="15" customHeight="1">
      <c r="A96" s="12">
        <v>92</v>
      </c>
      <c r="B96" s="47" t="s">
        <v>81</v>
      </c>
      <c r="C96" s="47" t="s">
        <v>208</v>
      </c>
      <c r="D96" s="12" t="s">
        <v>62</v>
      </c>
      <c r="E96" s="47" t="s">
        <v>65</v>
      </c>
      <c r="F96" s="36">
        <v>0.047997685185185185</v>
      </c>
      <c r="G96" s="36">
        <v>0.047997685185185185</v>
      </c>
      <c r="H96" s="12" t="str">
        <f t="shared" si="4"/>
        <v>5.46/km</v>
      </c>
      <c r="I96" s="13">
        <f t="shared" si="5"/>
        <v>0.017662037037037042</v>
      </c>
      <c r="J96" s="13">
        <f>G96-INDEX($G$5:$G$102,MATCH(D96,$D$5:$D$102,0))</f>
        <v>0.017662037037037042</v>
      </c>
    </row>
    <row r="97" spans="1:10" ht="15" customHeight="1">
      <c r="A97" s="12">
        <v>93</v>
      </c>
      <c r="B97" s="47" t="s">
        <v>209</v>
      </c>
      <c r="C97" s="47" t="s">
        <v>187</v>
      </c>
      <c r="D97" s="12" t="s">
        <v>107</v>
      </c>
      <c r="E97" s="47" t="s">
        <v>67</v>
      </c>
      <c r="F97" s="36">
        <v>0.049490740740740745</v>
      </c>
      <c r="G97" s="36">
        <v>0.049490740740740745</v>
      </c>
      <c r="H97" s="12" t="str">
        <f t="shared" si="4"/>
        <v>5.56/km</v>
      </c>
      <c r="I97" s="13">
        <f t="shared" si="5"/>
        <v>0.019155092592592602</v>
      </c>
      <c r="J97" s="13">
        <f>G97-INDEX($G$5:$G$102,MATCH(D97,$D$5:$D$102,0))</f>
        <v>0.014074074074074079</v>
      </c>
    </row>
    <row r="98" spans="1:10" ht="15" customHeight="1">
      <c r="A98" s="12">
        <v>94</v>
      </c>
      <c r="B98" s="47" t="s">
        <v>210</v>
      </c>
      <c r="C98" s="47" t="s">
        <v>211</v>
      </c>
      <c r="D98" s="12" t="s">
        <v>165</v>
      </c>
      <c r="E98" s="47" t="s">
        <v>65</v>
      </c>
      <c r="F98" s="36">
        <v>0.04950231481481482</v>
      </c>
      <c r="G98" s="36">
        <v>0.04950231481481482</v>
      </c>
      <c r="H98" s="12" t="str">
        <f t="shared" si="4"/>
        <v>5.56/km</v>
      </c>
      <c r="I98" s="13">
        <f t="shared" si="5"/>
        <v>0.019166666666666676</v>
      </c>
      <c r="J98" s="13">
        <f>G98-INDEX($G$5:$G$102,MATCH(D98,$D$5:$D$102,0))</f>
        <v>0.010451388888888892</v>
      </c>
    </row>
    <row r="99" spans="1:10" ht="15" customHeight="1">
      <c r="A99" s="12">
        <v>95</v>
      </c>
      <c r="B99" s="47" t="s">
        <v>212</v>
      </c>
      <c r="C99" s="47" t="s">
        <v>110</v>
      </c>
      <c r="D99" s="12" t="s">
        <v>70</v>
      </c>
      <c r="E99" s="47" t="s">
        <v>65</v>
      </c>
      <c r="F99" s="36">
        <v>0.04954861111111111</v>
      </c>
      <c r="G99" s="36">
        <v>0.04954861111111111</v>
      </c>
      <c r="H99" s="12" t="str">
        <f t="shared" si="4"/>
        <v>5.57/km</v>
      </c>
      <c r="I99" s="13">
        <f t="shared" si="5"/>
        <v>0.01921296296296297</v>
      </c>
      <c r="J99" s="13">
        <f>G99-INDEX($G$5:$G$102,MATCH(D99,$D$5:$D$102,0))</f>
        <v>0.018738425925925926</v>
      </c>
    </row>
    <row r="100" spans="1:10" ht="15" customHeight="1">
      <c r="A100" s="12">
        <v>96</v>
      </c>
      <c r="B100" s="47" t="s">
        <v>213</v>
      </c>
      <c r="C100" s="47" t="s">
        <v>214</v>
      </c>
      <c r="D100" s="12" t="s">
        <v>80</v>
      </c>
      <c r="E100" s="47" t="s">
        <v>67</v>
      </c>
      <c r="F100" s="36">
        <v>0.049560185185185186</v>
      </c>
      <c r="G100" s="36">
        <v>0.049560185185185186</v>
      </c>
      <c r="H100" s="12" t="str">
        <f t="shared" si="4"/>
        <v>5.57/km</v>
      </c>
      <c r="I100" s="13">
        <f t="shared" si="5"/>
        <v>0.019224537037037043</v>
      </c>
      <c r="J100" s="13">
        <f>G100-INDEX($G$5:$G$102,MATCH(D100,$D$5:$D$102,0))</f>
        <v>0.017291666666666664</v>
      </c>
    </row>
    <row r="101" spans="1:10" ht="15" customHeight="1">
      <c r="A101" s="17">
        <v>97</v>
      </c>
      <c r="B101" s="48" t="s">
        <v>215</v>
      </c>
      <c r="C101" s="48" t="s">
        <v>30</v>
      </c>
      <c r="D101" s="17" t="s">
        <v>80</v>
      </c>
      <c r="E101" s="48" t="s">
        <v>128</v>
      </c>
      <c r="F101" s="37">
        <v>0.05016203703703703</v>
      </c>
      <c r="G101" s="37">
        <v>0.05016203703703703</v>
      </c>
      <c r="H101" s="17" t="str">
        <f t="shared" si="4"/>
        <v>6.01/km</v>
      </c>
      <c r="I101" s="18">
        <f t="shared" si="5"/>
        <v>0.01982638888888889</v>
      </c>
      <c r="J101" s="18">
        <f>G101-INDEX($G$5:$G$102,MATCH(D101,$D$5:$D$102,0))</f>
        <v>0.01789351851851851</v>
      </c>
    </row>
  </sheetData>
  <sheetProtection/>
  <autoFilter ref="A4:J10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Maratonina di Primavera</v>
      </c>
      <c r="B1" s="43"/>
      <c r="C1" s="44"/>
    </row>
    <row r="2" spans="1:3" ht="24" customHeight="1">
      <c r="A2" s="40" t="str">
        <f>Individuale!A2</f>
        <v>4ª edizione</v>
      </c>
      <c r="B2" s="40"/>
      <c r="C2" s="40"/>
    </row>
    <row r="3" spans="1:3" ht="24" customHeight="1">
      <c r="A3" s="45" t="str">
        <f>Individuale!A3</f>
        <v>Allumiere (RM) Italia - Domenica 07/06/2015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3">
        <v>1</v>
      </c>
      <c r="B5" s="32" t="s">
        <v>65</v>
      </c>
      <c r="C5" s="27">
        <v>32</v>
      </c>
    </row>
    <row r="6" spans="1:3" ht="15" customHeight="1">
      <c r="A6" s="31">
        <v>2</v>
      </c>
      <c r="B6" s="30" t="s">
        <v>67</v>
      </c>
      <c r="C6" s="26">
        <v>13</v>
      </c>
    </row>
    <row r="7" spans="1:3" ht="15" customHeight="1">
      <c r="A7" s="31">
        <v>3</v>
      </c>
      <c r="B7" s="30" t="s">
        <v>128</v>
      </c>
      <c r="C7" s="26">
        <v>7</v>
      </c>
    </row>
    <row r="8" spans="1:3" ht="15" customHeight="1">
      <c r="A8" s="31">
        <v>4</v>
      </c>
      <c r="B8" s="30" t="s">
        <v>112</v>
      </c>
      <c r="C8" s="26">
        <v>7</v>
      </c>
    </row>
    <row r="9" spans="1:3" ht="15" customHeight="1">
      <c r="A9" s="31">
        <v>5</v>
      </c>
      <c r="B9" s="30" t="s">
        <v>87</v>
      </c>
      <c r="C9" s="26">
        <v>7</v>
      </c>
    </row>
    <row r="10" spans="1:3" ht="15" customHeight="1">
      <c r="A10" s="31">
        <v>6</v>
      </c>
      <c r="B10" s="30" t="s">
        <v>84</v>
      </c>
      <c r="C10" s="26">
        <v>5</v>
      </c>
    </row>
    <row r="11" spans="1:3" ht="15" customHeight="1">
      <c r="A11" s="31">
        <v>7</v>
      </c>
      <c r="B11" s="30" t="s">
        <v>94</v>
      </c>
      <c r="C11" s="26">
        <v>3</v>
      </c>
    </row>
    <row r="12" spans="1:3" ht="15" customHeight="1">
      <c r="A12" s="31">
        <v>8</v>
      </c>
      <c r="B12" s="30" t="s">
        <v>138</v>
      </c>
      <c r="C12" s="26">
        <v>3</v>
      </c>
    </row>
    <row r="13" spans="1:3" ht="15" customHeight="1">
      <c r="A13" s="24">
        <v>9</v>
      </c>
      <c r="B13" s="23" t="s">
        <v>28</v>
      </c>
      <c r="C13" s="22">
        <v>2</v>
      </c>
    </row>
    <row r="14" spans="1:3" ht="15" customHeight="1">
      <c r="A14" s="31">
        <v>10</v>
      </c>
      <c r="B14" s="30" t="s">
        <v>73</v>
      </c>
      <c r="C14" s="26">
        <v>2</v>
      </c>
    </row>
    <row r="15" spans="1:3" ht="15" customHeight="1">
      <c r="A15" s="31">
        <v>11</v>
      </c>
      <c r="B15" s="30" t="s">
        <v>154</v>
      </c>
      <c r="C15" s="26">
        <v>2</v>
      </c>
    </row>
    <row r="16" spans="1:3" ht="15" customHeight="1">
      <c r="A16" s="31">
        <v>12</v>
      </c>
      <c r="B16" s="30" t="s">
        <v>133</v>
      </c>
      <c r="C16" s="26">
        <v>1</v>
      </c>
    </row>
    <row r="17" spans="1:3" ht="15" customHeight="1">
      <c r="A17" s="31">
        <v>13</v>
      </c>
      <c r="B17" s="30" t="s">
        <v>183</v>
      </c>
      <c r="C17" s="26">
        <v>1</v>
      </c>
    </row>
    <row r="18" spans="1:3" ht="15" customHeight="1">
      <c r="A18" s="31">
        <v>14</v>
      </c>
      <c r="B18" s="30" t="s">
        <v>177</v>
      </c>
      <c r="C18" s="26">
        <v>1</v>
      </c>
    </row>
    <row r="19" spans="1:3" ht="15" customHeight="1">
      <c r="A19" s="31">
        <v>15</v>
      </c>
      <c r="B19" s="30" t="s">
        <v>108</v>
      </c>
      <c r="C19" s="26">
        <v>1</v>
      </c>
    </row>
    <row r="20" spans="1:3" ht="15" customHeight="1">
      <c r="A20" s="31">
        <v>16</v>
      </c>
      <c r="B20" s="30" t="s">
        <v>146</v>
      </c>
      <c r="C20" s="26">
        <v>1</v>
      </c>
    </row>
    <row r="21" spans="1:3" ht="15" customHeight="1">
      <c r="A21" s="31">
        <v>17</v>
      </c>
      <c r="B21" s="30" t="s">
        <v>126</v>
      </c>
      <c r="C21" s="26">
        <v>1</v>
      </c>
    </row>
    <row r="22" spans="1:3" ht="15" customHeight="1">
      <c r="A22" s="31">
        <v>18</v>
      </c>
      <c r="B22" s="30" t="s">
        <v>141</v>
      </c>
      <c r="C22" s="26">
        <v>1</v>
      </c>
    </row>
    <row r="23" spans="1:3" ht="15" customHeight="1">
      <c r="A23" s="31">
        <v>19</v>
      </c>
      <c r="B23" s="30" t="s">
        <v>197</v>
      </c>
      <c r="C23" s="26">
        <v>1</v>
      </c>
    </row>
    <row r="24" spans="1:3" ht="15" customHeight="1">
      <c r="A24" s="31">
        <v>20</v>
      </c>
      <c r="B24" s="30" t="s">
        <v>63</v>
      </c>
      <c r="C24" s="26">
        <v>1</v>
      </c>
    </row>
    <row r="25" spans="1:3" ht="15" customHeight="1">
      <c r="A25" s="31">
        <v>21</v>
      </c>
      <c r="B25" s="30" t="s">
        <v>162</v>
      </c>
      <c r="C25" s="26">
        <v>1</v>
      </c>
    </row>
    <row r="26" spans="1:3" ht="15" customHeight="1">
      <c r="A26" s="31">
        <v>22</v>
      </c>
      <c r="B26" s="30" t="s">
        <v>37</v>
      </c>
      <c r="C26" s="26">
        <v>1</v>
      </c>
    </row>
    <row r="27" spans="1:3" ht="15" customHeight="1">
      <c r="A27" s="31">
        <v>23</v>
      </c>
      <c r="B27" s="30" t="s">
        <v>97</v>
      </c>
      <c r="C27" s="26">
        <v>1</v>
      </c>
    </row>
    <row r="28" spans="1:3" ht="15" customHeight="1">
      <c r="A28" s="31">
        <v>24</v>
      </c>
      <c r="B28" s="30" t="s">
        <v>100</v>
      </c>
      <c r="C28" s="26">
        <v>1</v>
      </c>
    </row>
    <row r="29" spans="1:3" ht="15" customHeight="1">
      <c r="A29" s="29">
        <v>25</v>
      </c>
      <c r="B29" s="28" t="s">
        <v>85</v>
      </c>
      <c r="C29" s="25">
        <v>1</v>
      </c>
    </row>
    <row r="30" ht="12.75">
      <c r="C30" s="2">
        <f>SUM(C5:C29)</f>
        <v>97</v>
      </c>
    </row>
  </sheetData>
  <sheetProtection/>
  <autoFilter ref="A4:C5">
    <sortState ref="A5:C30">
      <sortCondition descending="1" sortBy="value" ref="C5:C3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2015-06-08T19:29:37Z</dcterms:modified>
  <cp:category/>
  <cp:version/>
  <cp:contentType/>
  <cp:contentStatus/>
</cp:coreProperties>
</file>