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<sst xmlns="http://schemas.openxmlformats.org/spreadsheetml/2006/main" count="153" uniqueCount="95">
  <si>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</si>
  <si>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</si>
  <si>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</si>
  <si>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</si>
  <si>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</si>
  <si>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</si>
  <si>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</si>
  <si>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</si>
  <si>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</si>
  <si>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</si>
  <si>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</si>
  <si>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BENTIVOGLIO</t>
  </si>
  <si>
    <t>ENZO</t>
  </si>
  <si>
    <t>B</t>
  </si>
  <si>
    <t>Airone</t>
  </si>
  <si>
    <t>00:40:20</t>
  </si>
  <si>
    <t>DI  VAIA</t>
  </si>
  <si>
    <t>MARCO</t>
  </si>
  <si>
    <t>A</t>
  </si>
  <si>
    <t>S.Marinella  Runners</t>
  </si>
  <si>
    <t>00:40:37</t>
  </si>
  <si>
    <t>FURLAN</t>
  </si>
  <si>
    <t>CLAUDIO</t>
  </si>
  <si>
    <t>C</t>
  </si>
  <si>
    <t>00:41:07</t>
  </si>
  <si>
    <t>TESTA</t>
  </si>
  <si>
    <t>ENRICO</t>
  </si>
  <si>
    <t>00:42:45</t>
  </si>
  <si>
    <t>AGOSTINI</t>
  </si>
  <si>
    <t>ROBERTO</t>
  </si>
  <si>
    <t>00:43:24</t>
  </si>
  <si>
    <t>DI  STEFANO</t>
  </si>
  <si>
    <t>FEDERICO</t>
  </si>
  <si>
    <t>00:44:43</t>
  </si>
  <si>
    <t>MELLINI</t>
  </si>
  <si>
    <t>GIANCARLO</t>
  </si>
  <si>
    <t>00:44:45</t>
  </si>
  <si>
    <t>VITTA</t>
  </si>
  <si>
    <t>GIUSEPPE</t>
  </si>
  <si>
    <t>TRAIL  DUE  LAGHI</t>
  </si>
  <si>
    <t>00:44:56</t>
  </si>
  <si>
    <t>RICCI</t>
  </si>
  <si>
    <t>CARLO</t>
  </si>
  <si>
    <t>00:45:58</t>
  </si>
  <si>
    <t>CHIAVONI</t>
  </si>
  <si>
    <t>MARCELLO</t>
  </si>
  <si>
    <t>00:46:34</t>
  </si>
  <si>
    <t>FABIO</t>
  </si>
  <si>
    <t>00:46:35</t>
  </si>
  <si>
    <t>STEFANINI</t>
  </si>
  <si>
    <t>FRANCO</t>
  </si>
  <si>
    <t>D</t>
  </si>
  <si>
    <t>00:46:59</t>
  </si>
  <si>
    <t>TORRI</t>
  </si>
  <si>
    <t>SERGIO</t>
  </si>
  <si>
    <t>00:47:51</t>
  </si>
  <si>
    <t>FRACASSA</t>
  </si>
  <si>
    <t>FRANCESCO</t>
  </si>
  <si>
    <t>00:45:40</t>
  </si>
  <si>
    <t>VELA</t>
  </si>
  <si>
    <t>RAFFAELE</t>
  </si>
  <si>
    <t>00:50:17</t>
  </si>
  <si>
    <t>BALZANI</t>
  </si>
  <si>
    <t>00:50:35</t>
  </si>
  <si>
    <t>MARCELLI</t>
  </si>
  <si>
    <t>MAURIZIO</t>
  </si>
  <si>
    <t>Liberi  Podisti</t>
  </si>
  <si>
    <t>00:51:15</t>
  </si>
  <si>
    <t>ZAGO</t>
  </si>
  <si>
    <t>ALESSANDRA</t>
  </si>
  <si>
    <t>F</t>
  </si>
  <si>
    <t>00:51:16</t>
  </si>
  <si>
    <t>BISOZZI</t>
  </si>
  <si>
    <t>Athlos  Club</t>
  </si>
  <si>
    <t>00:53:24</t>
  </si>
  <si>
    <t>DOMINICI</t>
  </si>
  <si>
    <t>ROBERTA</t>
  </si>
  <si>
    <t>Anna  Baby  Runner</t>
  </si>
  <si>
    <t>00:59:41</t>
  </si>
  <si>
    <t>TAMBURRINI</t>
  </si>
  <si>
    <t>SIMONA</t>
  </si>
  <si>
    <t>GARI</t>
  </si>
  <si>
    <t>01:05:33</t>
  </si>
  <si>
    <t>DI  SABATINO</t>
  </si>
  <si>
    <t>GIORGIO</t>
  </si>
  <si>
    <t>PARISI</t>
  </si>
  <si>
    <t>SALVATORE</t>
  </si>
  <si>
    <t>MORELLI</t>
  </si>
  <si>
    <t>MELANIA</t>
  </si>
  <si>
    <t>FERRANTE</t>
  </si>
  <si>
    <t>LUCA</t>
  </si>
  <si>
    <t>NATALUCCI</t>
  </si>
  <si>
    <t>LAMBERTO</t>
  </si>
  <si>
    <t>Allumiere (RM) Italia - Domenica 10/07/2011</t>
  </si>
  <si>
    <r>
      <t xml:space="preserve">Gran Premio dei Faggi Trail </t>
    </r>
    <r>
      <rPr>
        <i/>
        <sz val="18"/>
        <rFont val="Arial"/>
        <family val="2"/>
      </rPr>
      <t>5ª edizione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</si>
</sst>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pane ySplit="3" topLeftCell="BM4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0" t="s">
        <v>94</v>
      </c>
      <c r="B1" s="20"/>
      <c r="C1" s="20"/>
      <c r="D1" s="20"/>
      <c r="E1" s="20"/>
      <c r="F1" s="20"/>
      <c r="G1" s="20"/>
      <c r="H1" s="20"/>
      <c r="I1" s="20"/>
    </row>
    <row r="2" spans="1:9" ht="24.75" customHeight="1">
      <c r="A2" s="21" t="s">
        <v>93</v>
      </c>
      <c r="B2" s="21"/>
      <c r="C2" s="21"/>
      <c r="D2" s="21"/>
      <c r="E2" s="21"/>
      <c r="F2" s="21"/>
      <c r="G2" s="21"/>
      <c r="H2" s="3" t="s">
        <v>0</v>
      </c>
      <c r="I2" s="4">
        <v>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28" t="s">
        <v>11</v>
      </c>
      <c r="C4" s="28" t="s">
        <v>12</v>
      </c>
      <c r="D4" s="29" t="s">
        <v>13</v>
      </c>
      <c r="E4" s="28" t="s">
        <v>14</v>
      </c>
      <c r="F4" s="29" t="s">
        <v>15</v>
      </c>
      <c r="G4" s="14" t="str">
        <f aca="true" t="shared" si="0" ref="G4:G30">TEXT(INT((HOUR(F4)*3600+MINUTE(F4)*60+SECOND(F4))/$I$2/60),"0")&amp;"."&amp;TEXT(MOD((HOUR(F4)*3600+MINUTE(F4)*60+SECOND(F4))/$I$2,60),"00")&amp;"/km"</f>
        <v>5.03/km</v>
      </c>
      <c r="H4" s="16">
        <f>F4-$F$4</f>
        <v>0</v>
      </c>
      <c r="I4" s="16">
        <f>F4-INDEX($F$4:$F$28,MATCH(D4,$D$4:$D$28,0))</f>
        <v>0</v>
      </c>
    </row>
    <row r="5" spans="1:9" s="11" customFormat="1" ht="15" customHeight="1">
      <c r="A5" s="17">
        <v>2</v>
      </c>
      <c r="B5" s="30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17" t="str">
        <f t="shared" si="0"/>
        <v>5.05/km</v>
      </c>
      <c r="H5" s="18">
        <f>F5-$F$4</f>
        <v>0.00019675925925925764</v>
      </c>
      <c r="I5" s="18">
        <f>F5-INDEX($F$4:$F$152,MATCH(D5,$D$4:$D$152,0))</f>
        <v>0</v>
      </c>
    </row>
    <row r="6" spans="1:9" s="11" customFormat="1" ht="15" customHeight="1">
      <c r="A6" s="17">
        <v>3</v>
      </c>
      <c r="B6" s="30" t="s">
        <v>21</v>
      </c>
      <c r="C6" s="30" t="s">
        <v>22</v>
      </c>
      <c r="D6" s="31" t="s">
        <v>23</v>
      </c>
      <c r="E6" s="30" t="s">
        <v>14</v>
      </c>
      <c r="F6" s="31" t="s">
        <v>24</v>
      </c>
      <c r="G6" s="17" t="str">
        <f t="shared" si="0"/>
        <v>5.08/km</v>
      </c>
      <c r="H6" s="18">
        <f aca="true" t="shared" si="1" ref="H6:H21">F6-$F$4</f>
        <v>0.0005439814814814786</v>
      </c>
      <c r="I6" s="18">
        <f>F6-INDEX($F$4:$F$152,MATCH(D6,$D$4:$D$152,0))</f>
        <v>0</v>
      </c>
    </row>
    <row r="7" spans="1:9" s="11" customFormat="1" ht="15" customHeight="1">
      <c r="A7" s="17">
        <v>4</v>
      </c>
      <c r="B7" s="30" t="s">
        <v>25</v>
      </c>
      <c r="C7" s="30" t="s">
        <v>26</v>
      </c>
      <c r="D7" s="31" t="s">
        <v>23</v>
      </c>
      <c r="E7" s="30" t="s">
        <v>14</v>
      </c>
      <c r="F7" s="31" t="s">
        <v>27</v>
      </c>
      <c r="G7" s="17" t="str">
        <f t="shared" si="0"/>
        <v>5.21/km</v>
      </c>
      <c r="H7" s="18">
        <f t="shared" si="1"/>
        <v>0.0016782407407407406</v>
      </c>
      <c r="I7" s="18">
        <f>F7-INDEX($F$4:$F$152,MATCH(D7,$D$4:$D$152,0))</f>
        <v>0.001134259259259262</v>
      </c>
    </row>
    <row r="8" spans="1:9" s="11" customFormat="1" ht="15" customHeight="1">
      <c r="A8" s="17">
        <v>5</v>
      </c>
      <c r="B8" s="30" t="s">
        <v>28</v>
      </c>
      <c r="C8" s="30" t="s">
        <v>29</v>
      </c>
      <c r="D8" s="31" t="s">
        <v>13</v>
      </c>
      <c r="E8" s="30" t="s">
        <v>14</v>
      </c>
      <c r="F8" s="31" t="s">
        <v>30</v>
      </c>
      <c r="G8" s="17" t="str">
        <f t="shared" si="0"/>
        <v>5.26/km</v>
      </c>
      <c r="H8" s="18">
        <f t="shared" si="1"/>
        <v>0.0021296296296296237</v>
      </c>
      <c r="I8" s="18">
        <f>F8-INDEX($F$4:$F$152,MATCH(D8,$D$4:$D$152,0))</f>
        <v>0.0021296296296296237</v>
      </c>
    </row>
    <row r="9" spans="1:9" s="11" customFormat="1" ht="15" customHeight="1">
      <c r="A9" s="17">
        <v>6</v>
      </c>
      <c r="B9" s="30" t="s">
        <v>31</v>
      </c>
      <c r="C9" s="30" t="s">
        <v>32</v>
      </c>
      <c r="D9" s="31" t="s">
        <v>18</v>
      </c>
      <c r="E9" s="30" t="s">
        <v>19</v>
      </c>
      <c r="F9" s="31" t="s">
        <v>33</v>
      </c>
      <c r="G9" s="17" t="str">
        <f t="shared" si="0"/>
        <v>5.35/km</v>
      </c>
      <c r="H9" s="18">
        <f t="shared" si="1"/>
        <v>0.003043981481481481</v>
      </c>
      <c r="I9" s="18">
        <f>F9-INDEX($F$4:$F$152,MATCH(D9,$D$4:$D$152,0))</f>
        <v>0.002847222222222223</v>
      </c>
    </row>
    <row r="10" spans="1:9" s="11" customFormat="1" ht="15" customHeight="1">
      <c r="A10" s="17">
        <v>7</v>
      </c>
      <c r="B10" s="30" t="s">
        <v>34</v>
      </c>
      <c r="C10" s="30" t="s">
        <v>35</v>
      </c>
      <c r="D10" s="31" t="s">
        <v>23</v>
      </c>
      <c r="E10" s="30" t="s">
        <v>14</v>
      </c>
      <c r="F10" s="31" t="s">
        <v>36</v>
      </c>
      <c r="G10" s="17" t="str">
        <f t="shared" si="0"/>
        <v>5.36/km</v>
      </c>
      <c r="H10" s="18">
        <f t="shared" si="1"/>
        <v>0.003067129629629628</v>
      </c>
      <c r="I10" s="18">
        <f>F10-INDEX($F$4:$F$152,MATCH(D10,$D$4:$D$152,0))</f>
        <v>0.0025231481481481494</v>
      </c>
    </row>
    <row r="11" spans="1:9" s="11" customFormat="1" ht="15" customHeight="1">
      <c r="A11" s="17">
        <v>8</v>
      </c>
      <c r="B11" s="30" t="s">
        <v>37</v>
      </c>
      <c r="C11" s="30" t="s">
        <v>38</v>
      </c>
      <c r="D11" s="31" t="s">
        <v>13</v>
      </c>
      <c r="E11" s="30" t="s">
        <v>39</v>
      </c>
      <c r="F11" s="31" t="s">
        <v>40</v>
      </c>
      <c r="G11" s="17" t="str">
        <f t="shared" si="0"/>
        <v>5.37/km</v>
      </c>
      <c r="H11" s="18">
        <f t="shared" si="1"/>
        <v>0.0031944444444444407</v>
      </c>
      <c r="I11" s="18">
        <f>F11-INDEX($F$4:$F$152,MATCH(D11,$D$4:$D$152,0))</f>
        <v>0.0031944444444444407</v>
      </c>
    </row>
    <row r="12" spans="1:9" s="11" customFormat="1" ht="15" customHeight="1">
      <c r="A12" s="17">
        <v>9</v>
      </c>
      <c r="B12" s="30" t="s">
        <v>41</v>
      </c>
      <c r="C12" s="30" t="s">
        <v>42</v>
      </c>
      <c r="D12" s="31" t="s">
        <v>13</v>
      </c>
      <c r="E12" s="30" t="s">
        <v>39</v>
      </c>
      <c r="F12" s="31" t="s">
        <v>43</v>
      </c>
      <c r="G12" s="17" t="str">
        <f t="shared" si="0"/>
        <v>5.45/km</v>
      </c>
      <c r="H12" s="18">
        <f t="shared" si="1"/>
        <v>0.00391203703703704</v>
      </c>
      <c r="I12" s="18">
        <f>F12-INDEX($F$4:$F$152,MATCH(D12,$D$4:$D$152,0))</f>
        <v>0.00391203703703704</v>
      </c>
    </row>
    <row r="13" spans="1:9" s="11" customFormat="1" ht="15" customHeight="1">
      <c r="A13" s="17">
        <v>10</v>
      </c>
      <c r="B13" s="30" t="s">
        <v>44</v>
      </c>
      <c r="C13" s="30" t="s">
        <v>45</v>
      </c>
      <c r="D13" s="31" t="s">
        <v>23</v>
      </c>
      <c r="E13" s="30" t="s">
        <v>14</v>
      </c>
      <c r="F13" s="31" t="s">
        <v>46</v>
      </c>
      <c r="G13" s="17" t="str">
        <f t="shared" si="0"/>
        <v>5.49/km</v>
      </c>
      <c r="H13" s="18">
        <f t="shared" si="1"/>
        <v>0.004328703703703703</v>
      </c>
      <c r="I13" s="18">
        <f>F13-INDEX($F$4:$F$152,MATCH(D13,$D$4:$D$152,0))</f>
        <v>0.003784722222222224</v>
      </c>
    </row>
    <row r="14" spans="1:9" s="11" customFormat="1" ht="15" customHeight="1">
      <c r="A14" s="17">
        <v>11</v>
      </c>
      <c r="B14" s="30" t="s">
        <v>16</v>
      </c>
      <c r="C14" s="30" t="s">
        <v>47</v>
      </c>
      <c r="D14" s="31" t="s">
        <v>18</v>
      </c>
      <c r="E14" s="30" t="s">
        <v>19</v>
      </c>
      <c r="F14" s="31" t="s">
        <v>48</v>
      </c>
      <c r="G14" s="17" t="str">
        <f t="shared" si="0"/>
        <v>5.49/km</v>
      </c>
      <c r="H14" s="18">
        <f t="shared" si="1"/>
        <v>0.004340277777777776</v>
      </c>
      <c r="I14" s="18">
        <f>F14-INDEX($F$4:$F$152,MATCH(D14,$D$4:$D$152,0))</f>
        <v>0.004143518518518519</v>
      </c>
    </row>
    <row r="15" spans="1:9" s="11" customFormat="1" ht="15" customHeight="1">
      <c r="A15" s="17">
        <v>12</v>
      </c>
      <c r="B15" s="30" t="s">
        <v>49</v>
      </c>
      <c r="C15" s="30" t="s">
        <v>50</v>
      </c>
      <c r="D15" s="31" t="s">
        <v>51</v>
      </c>
      <c r="E15" s="30" t="s">
        <v>14</v>
      </c>
      <c r="F15" s="31" t="s">
        <v>52</v>
      </c>
      <c r="G15" s="17" t="str">
        <f t="shared" si="0"/>
        <v>5.52/km</v>
      </c>
      <c r="H15" s="18">
        <f t="shared" si="1"/>
        <v>0.004618055555555556</v>
      </c>
      <c r="I15" s="18">
        <f>F15-INDEX($F$4:$F$152,MATCH(D15,$D$4:$D$152,0))</f>
        <v>0</v>
      </c>
    </row>
    <row r="16" spans="1:9" s="11" customFormat="1" ht="15" customHeight="1">
      <c r="A16" s="17">
        <v>13</v>
      </c>
      <c r="B16" s="30" t="s">
        <v>53</v>
      </c>
      <c r="C16" s="30" t="s">
        <v>54</v>
      </c>
      <c r="D16" s="31" t="s">
        <v>13</v>
      </c>
      <c r="E16" s="30" t="s">
        <v>14</v>
      </c>
      <c r="F16" s="31" t="s">
        <v>55</v>
      </c>
      <c r="G16" s="17" t="str">
        <f t="shared" si="0"/>
        <v>5.59/km</v>
      </c>
      <c r="H16" s="18">
        <f t="shared" si="1"/>
        <v>0.005219907407407402</v>
      </c>
      <c r="I16" s="18">
        <f>F16-INDEX($F$4:$F$152,MATCH(D16,$D$4:$D$152,0))</f>
        <v>0.005219907407407402</v>
      </c>
    </row>
    <row r="17" spans="1:9" s="11" customFormat="1" ht="15" customHeight="1">
      <c r="A17" s="17">
        <v>14</v>
      </c>
      <c r="B17" s="30" t="s">
        <v>56</v>
      </c>
      <c r="C17" s="30" t="s">
        <v>57</v>
      </c>
      <c r="D17" s="31" t="s">
        <v>13</v>
      </c>
      <c r="E17" s="30" t="s">
        <v>14</v>
      </c>
      <c r="F17" s="31" t="s">
        <v>58</v>
      </c>
      <c r="G17" s="17" t="str">
        <f t="shared" si="0"/>
        <v>5.43/km</v>
      </c>
      <c r="H17" s="18">
        <f t="shared" si="1"/>
        <v>0.003703703703703702</v>
      </c>
      <c r="I17" s="18">
        <f>F17-INDEX($F$4:$F$152,MATCH(D17,$D$4:$D$152,0))</f>
        <v>0.003703703703703702</v>
      </c>
    </row>
    <row r="18" spans="1:9" s="11" customFormat="1" ht="15" customHeight="1">
      <c r="A18" s="17">
        <v>15</v>
      </c>
      <c r="B18" s="30" t="s">
        <v>59</v>
      </c>
      <c r="C18" s="30" t="s">
        <v>60</v>
      </c>
      <c r="D18" s="31" t="s">
        <v>13</v>
      </c>
      <c r="E18" s="30" t="s">
        <v>14</v>
      </c>
      <c r="F18" s="31" t="s">
        <v>61</v>
      </c>
      <c r="G18" s="17" t="str">
        <f t="shared" si="0"/>
        <v>6.17/km</v>
      </c>
      <c r="H18" s="18">
        <f t="shared" si="1"/>
        <v>0.00690972222222222</v>
      </c>
      <c r="I18" s="18">
        <f>F18-INDEX($F$4:$F$152,MATCH(D18,$D$4:$D$152,0))</f>
        <v>0.00690972222222222</v>
      </c>
    </row>
    <row r="19" spans="1:9" s="11" customFormat="1" ht="15" customHeight="1">
      <c r="A19" s="17">
        <v>16</v>
      </c>
      <c r="B19" s="30" t="s">
        <v>62</v>
      </c>
      <c r="C19" s="30" t="s">
        <v>50</v>
      </c>
      <c r="D19" s="31" t="s">
        <v>51</v>
      </c>
      <c r="E19" s="30" t="s">
        <v>19</v>
      </c>
      <c r="F19" s="31" t="s">
        <v>63</v>
      </c>
      <c r="G19" s="17" t="str">
        <f t="shared" si="0"/>
        <v>6.19/km</v>
      </c>
      <c r="H19" s="18">
        <f t="shared" si="1"/>
        <v>0.007118055555555551</v>
      </c>
      <c r="I19" s="18">
        <f>F19-INDEX($F$4:$F$152,MATCH(D19,$D$4:$D$152,0))</f>
        <v>0.0024999999999999953</v>
      </c>
    </row>
    <row r="20" spans="1:9" s="11" customFormat="1" ht="15" customHeight="1">
      <c r="A20" s="17">
        <v>17</v>
      </c>
      <c r="B20" s="30" t="s">
        <v>64</v>
      </c>
      <c r="C20" s="30" t="s">
        <v>65</v>
      </c>
      <c r="D20" s="31" t="s">
        <v>13</v>
      </c>
      <c r="E20" s="30" t="s">
        <v>66</v>
      </c>
      <c r="F20" s="31" t="s">
        <v>67</v>
      </c>
      <c r="G20" s="17" t="str">
        <f t="shared" si="0"/>
        <v>6.24/km</v>
      </c>
      <c r="H20" s="18">
        <f t="shared" si="1"/>
        <v>0.007581018518518515</v>
      </c>
      <c r="I20" s="18">
        <f>F20-INDEX($F$4:$F$152,MATCH(D20,$D$4:$D$152,0))</f>
        <v>0.007581018518518515</v>
      </c>
    </row>
    <row r="21" spans="1:9" s="11" customFormat="1" ht="15" customHeight="1">
      <c r="A21" s="17">
        <v>18</v>
      </c>
      <c r="B21" s="30" t="s">
        <v>68</v>
      </c>
      <c r="C21" s="30" t="s">
        <v>69</v>
      </c>
      <c r="D21" s="31" t="s">
        <v>70</v>
      </c>
      <c r="E21" s="30" t="s">
        <v>66</v>
      </c>
      <c r="F21" s="31" t="s">
        <v>71</v>
      </c>
      <c r="G21" s="17" t="str">
        <f t="shared" si="0"/>
        <v>6.25/km</v>
      </c>
      <c r="H21" s="18">
        <f t="shared" si="1"/>
        <v>0.007592592592592588</v>
      </c>
      <c r="I21" s="18">
        <f>F21-INDEX($F$4:$F$152,MATCH(D21,$D$4:$D$152,0))</f>
        <v>0</v>
      </c>
    </row>
    <row r="22" spans="1:9" s="11" customFormat="1" ht="15" customHeight="1">
      <c r="A22" s="17">
        <v>19</v>
      </c>
      <c r="B22" s="30" t="s">
        <v>72</v>
      </c>
      <c r="C22" s="30" t="s">
        <v>17</v>
      </c>
      <c r="D22" s="31" t="s">
        <v>23</v>
      </c>
      <c r="E22" s="30" t="s">
        <v>73</v>
      </c>
      <c r="F22" s="31" t="s">
        <v>74</v>
      </c>
      <c r="G22" s="17" t="str">
        <f t="shared" si="0"/>
        <v>6.41/km</v>
      </c>
      <c r="H22" s="18">
        <f>F22-$F$4</f>
        <v>0.009074074074074075</v>
      </c>
      <c r="I22" s="18">
        <f>F22-INDEX($F$4:$F$152,MATCH(D22,$D$4:$D$152,0))</f>
        <v>0.008530092592592596</v>
      </c>
    </row>
    <row r="23" spans="1:9" s="11" customFormat="1" ht="15" customHeight="1">
      <c r="A23" s="17">
        <v>20</v>
      </c>
      <c r="B23" s="30" t="s">
        <v>75</v>
      </c>
      <c r="C23" s="30" t="s">
        <v>76</v>
      </c>
      <c r="D23" s="31" t="s">
        <v>70</v>
      </c>
      <c r="E23" s="30" t="s">
        <v>77</v>
      </c>
      <c r="F23" s="31" t="s">
        <v>78</v>
      </c>
      <c r="G23" s="17" t="str">
        <f t="shared" si="0"/>
        <v>7.28/km</v>
      </c>
      <c r="H23" s="18">
        <f>F23-$F$4</f>
        <v>0.013437499999999998</v>
      </c>
      <c r="I23" s="18">
        <f>F23-INDEX($F$4:$F$152,MATCH(D23,$D$4:$D$152,0))</f>
        <v>0.00584490740740741</v>
      </c>
    </row>
    <row r="24" spans="1:9" s="11" customFormat="1" ht="15" customHeight="1">
      <c r="A24" s="17">
        <v>21</v>
      </c>
      <c r="B24" s="30" t="s">
        <v>79</v>
      </c>
      <c r="C24" s="30" t="s">
        <v>80</v>
      </c>
      <c r="D24" s="31" t="s">
        <v>70</v>
      </c>
      <c r="E24" s="30" t="s">
        <v>77</v>
      </c>
      <c r="F24" s="31" t="s">
        <v>78</v>
      </c>
      <c r="G24" s="17" t="str">
        <f t="shared" si="0"/>
        <v>7.28/km</v>
      </c>
      <c r="H24" s="18">
        <f>F24-$F$4</f>
        <v>0.013437499999999998</v>
      </c>
      <c r="I24" s="18">
        <f>F24-INDEX($F$4:$F$152,MATCH(D24,$D$4:$D$152,0))</f>
        <v>0.00584490740740741</v>
      </c>
    </row>
    <row r="25" spans="1:9" s="11" customFormat="1" ht="15" customHeight="1">
      <c r="A25" s="17">
        <v>22</v>
      </c>
      <c r="B25" s="30" t="s">
        <v>81</v>
      </c>
      <c r="C25" s="30" t="s">
        <v>29</v>
      </c>
      <c r="D25" s="31" t="s">
        <v>23</v>
      </c>
      <c r="E25" s="30" t="s">
        <v>14</v>
      </c>
      <c r="F25" s="31" t="s">
        <v>82</v>
      </c>
      <c r="G25" s="17" t="str">
        <f t="shared" si="0"/>
        <v>8.12/km</v>
      </c>
      <c r="H25" s="18">
        <f>F25-$F$4</f>
        <v>0.017511574074074075</v>
      </c>
      <c r="I25" s="18">
        <f>F25-INDEX($F$4:$F$152,MATCH(D25,$D$4:$D$152,0))</f>
        <v>0.016967592592592597</v>
      </c>
    </row>
    <row r="26" spans="1:9" s="11" customFormat="1" ht="15" customHeight="1">
      <c r="A26" s="17">
        <v>23</v>
      </c>
      <c r="B26" s="30" t="s">
        <v>83</v>
      </c>
      <c r="C26" s="30" t="s">
        <v>84</v>
      </c>
      <c r="D26" s="31" t="s">
        <v>18</v>
      </c>
      <c r="E26" s="30" t="s">
        <v>14</v>
      </c>
      <c r="F26" s="31" t="s">
        <v>82</v>
      </c>
      <c r="G26" s="17" t="str">
        <f t="shared" si="0"/>
        <v>8.12/km</v>
      </c>
      <c r="H26" s="18">
        <f>F26-$F$4</f>
        <v>0.017511574074074075</v>
      </c>
      <c r="I26" s="18">
        <f>F26-INDEX($F$4:$F$152,MATCH(D26,$D$4:$D$152,0))</f>
        <v>0.017314814814814818</v>
      </c>
    </row>
    <row r="27" spans="1:9" s="12" customFormat="1" ht="15" customHeight="1">
      <c r="A27" s="17">
        <v>24</v>
      </c>
      <c r="B27" s="30" t="s">
        <v>85</v>
      </c>
      <c r="C27" s="30" t="s">
        <v>86</v>
      </c>
      <c r="D27" s="31" t="s">
        <v>51</v>
      </c>
      <c r="E27" s="30" t="s">
        <v>14</v>
      </c>
      <c r="F27" s="31" t="s">
        <v>82</v>
      </c>
      <c r="G27" s="17" t="str">
        <f t="shared" si="0"/>
        <v>8.12/km</v>
      </c>
      <c r="H27" s="18">
        <f>F27-$F$4</f>
        <v>0.017511574074074075</v>
      </c>
      <c r="I27" s="18">
        <f>F27-INDEX($F$4:$F$152,MATCH(D27,$D$4:$D$152,0))</f>
        <v>0.01289351851851852</v>
      </c>
    </row>
    <row r="28" spans="1:9" s="11" customFormat="1" ht="15" customHeight="1">
      <c r="A28" s="17">
        <v>25</v>
      </c>
      <c r="B28" s="30" t="s">
        <v>87</v>
      </c>
      <c r="C28" s="30" t="s">
        <v>88</v>
      </c>
      <c r="D28" s="31" t="s">
        <v>70</v>
      </c>
      <c r="E28" s="30" t="s">
        <v>77</v>
      </c>
      <c r="F28" s="32">
        <v>0</v>
      </c>
      <c r="G28" s="17" t="str">
        <f t="shared" si="0"/>
        <v>0.00/km</v>
      </c>
      <c r="H28" s="18">
        <v>0</v>
      </c>
      <c r="I28" s="18">
        <v>0</v>
      </c>
    </row>
    <row r="29" spans="1:9" ht="15" customHeight="1">
      <c r="A29" s="17">
        <v>26</v>
      </c>
      <c r="B29" s="30" t="s">
        <v>89</v>
      </c>
      <c r="C29" s="30" t="s">
        <v>90</v>
      </c>
      <c r="D29" s="31" t="s">
        <v>18</v>
      </c>
      <c r="E29" s="30" t="s">
        <v>14</v>
      </c>
      <c r="F29" s="32">
        <v>0</v>
      </c>
      <c r="G29" s="17" t="str">
        <f t="shared" si="0"/>
        <v>0.00/km</v>
      </c>
      <c r="H29" s="18">
        <v>0</v>
      </c>
      <c r="I29" s="18">
        <v>0</v>
      </c>
    </row>
    <row r="30" spans="1:9" ht="15" customHeight="1">
      <c r="A30" s="15">
        <v>27</v>
      </c>
      <c r="B30" s="33" t="s">
        <v>91</v>
      </c>
      <c r="C30" s="33" t="s">
        <v>92</v>
      </c>
      <c r="D30" s="34" t="s">
        <v>51</v>
      </c>
      <c r="E30" s="33" t="s">
        <v>14</v>
      </c>
      <c r="F30" s="35">
        <v>0</v>
      </c>
      <c r="G30" s="15" t="str">
        <f t="shared" si="0"/>
        <v>0.00/km</v>
      </c>
      <c r="H30" s="19">
        <v>0</v>
      </c>
      <c r="I30" s="19">
        <v>0</v>
      </c>
    </row>
  </sheetData>
  <autoFilter ref="A3:I3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Gran Premio dei Faggi Trail 5ª edizione</v>
      </c>
      <c r="B1" s="23"/>
      <c r="C1" s="24"/>
    </row>
    <row r="2" spans="1:3" ht="33" customHeight="1">
      <c r="A2" s="25" t="str">
        <f>Individuale!A2&amp;" km. "&amp;Individuale!I2</f>
        <v>Allumiere (RM) Italia - Domenica 10/07/2011 km. 8</v>
      </c>
      <c r="B2" s="26"/>
      <c r="C2" s="27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36" t="s">
        <v>14</v>
      </c>
      <c r="C4" s="37">
        <v>15</v>
      </c>
    </row>
    <row r="5" spans="1:3" ht="15" customHeight="1">
      <c r="A5" s="17">
        <v>2</v>
      </c>
      <c r="B5" s="38" t="s">
        <v>77</v>
      </c>
      <c r="C5" s="39">
        <v>3</v>
      </c>
    </row>
    <row r="6" spans="1:3" ht="15" customHeight="1">
      <c r="A6" s="17">
        <v>3</v>
      </c>
      <c r="B6" s="38" t="s">
        <v>73</v>
      </c>
      <c r="C6" s="39">
        <v>1</v>
      </c>
    </row>
    <row r="7" spans="1:3" ht="15" customHeight="1">
      <c r="A7" s="17">
        <v>4</v>
      </c>
      <c r="B7" s="38" t="s">
        <v>66</v>
      </c>
      <c r="C7" s="39">
        <v>2</v>
      </c>
    </row>
    <row r="8" spans="1:3" ht="15" customHeight="1">
      <c r="A8" s="17">
        <v>5</v>
      </c>
      <c r="B8" s="38" t="s">
        <v>19</v>
      </c>
      <c r="C8" s="39">
        <v>4</v>
      </c>
    </row>
    <row r="9" spans="1:3" ht="15" customHeight="1">
      <c r="A9" s="15">
        <v>6</v>
      </c>
      <c r="B9" s="40" t="s">
        <v>39</v>
      </c>
      <c r="C9" s="41">
        <v>2</v>
      </c>
    </row>
    <row r="10" ht="12.75">
      <c r="C10" s="2">
        <f>SUM(C4:C9)</f>
        <v>27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2011-08-18T14:29:35Z</dcterms:modified>
  <cp:category/>
  <cp:version/>
  <cp:contentType/>
  <cp:contentStatus/>
</cp:coreProperties>
</file>