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<sst xmlns="http://schemas.openxmlformats.org/spreadsheetml/2006/main" count="307" uniqueCount="170">
  <si>
    <t>A.S.D. VILLA DE SANCTIS</t>
  </si>
  <si>
    <t>GUGLIELMI</t>
  </si>
  <si>
    <t>A.S.D. VITINIA  CORRIMONDO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</si>
  <si>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</si>
  <si>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</si>
  <si>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</si>
  <si>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</si>
  <si>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</si>
  <si>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</si>
  <si>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</si>
  <si>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</si>
  <si>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</si>
  <si>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</si>
  <si>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</si>
  <si>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</si>
  <si>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</si>
  <si>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</si>
  <si>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</si>
  <si>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FRANCESCO</t>
  </si>
  <si>
    <t>MAURIZIO</t>
  </si>
  <si>
    <t>LUIGI</t>
  </si>
  <si>
    <t>GIOVANNI</t>
  </si>
  <si>
    <t>ANTONIO</t>
  </si>
  <si>
    <t>MM40</t>
  </si>
  <si>
    <t>MM35</t>
  </si>
  <si>
    <t>MM50</t>
  </si>
  <si>
    <t>MM45</t>
  </si>
  <si>
    <t>MM55</t>
  </si>
  <si>
    <t>MF35</t>
  </si>
  <si>
    <t>MM65</t>
  </si>
  <si>
    <t>MM60</t>
  </si>
  <si>
    <t>MF40</t>
  </si>
  <si>
    <t>MF45</t>
  </si>
  <si>
    <t>MF50</t>
  </si>
  <si>
    <t>MM70</t>
  </si>
  <si>
    <t>MF55</t>
  </si>
  <si>
    <t>LBM SPORT TEAM</t>
  </si>
  <si>
    <t>MICHELE</t>
  </si>
  <si>
    <t>GUIDO</t>
  </si>
  <si>
    <t>ENRICO</t>
  </si>
  <si>
    <t>STEFANO</t>
  </si>
  <si>
    <t>ROBERTO</t>
  </si>
  <si>
    <t>SARA</t>
  </si>
  <si>
    <t>SALVATORI</t>
  </si>
  <si>
    <t>VINCENZO</t>
  </si>
  <si>
    <t>EMILIO</t>
  </si>
  <si>
    <t>GIULIO</t>
  </si>
  <si>
    <t>LUCA</t>
  </si>
  <si>
    <t>ANDREA</t>
  </si>
  <si>
    <t>FEDERICO</t>
  </si>
  <si>
    <t>PAOLO</t>
  </si>
  <si>
    <t>SERGIO</t>
  </si>
  <si>
    <t>MASSIMO</t>
  </si>
  <si>
    <t>GIANNI</t>
  </si>
  <si>
    <t>ROMANO</t>
  </si>
  <si>
    <t>DOMENICO</t>
  </si>
  <si>
    <t>GIANLUCA</t>
  </si>
  <si>
    <t>RAFFAELE</t>
  </si>
  <si>
    <t>GIOVANNA</t>
  </si>
  <si>
    <t>LIBERO</t>
  </si>
  <si>
    <t>A.S.D. PODISTICA SOLIDARIETA'</t>
  </si>
  <si>
    <t>FABIO</t>
  </si>
  <si>
    <t>COLLEFERRO ATLETICA</t>
  </si>
  <si>
    <t>SANDRO</t>
  </si>
  <si>
    <t>RICCI</t>
  </si>
  <si>
    <t>EMILIANO</t>
  </si>
  <si>
    <t>CESARE</t>
  </si>
  <si>
    <t>FILOMENA</t>
  </si>
  <si>
    <t>G.S. BANCARI ROMANI</t>
  </si>
  <si>
    <t>FARTLEK OSTIA</t>
  </si>
  <si>
    <t>A.S.D. RUNNING EVOLUTION</t>
  </si>
  <si>
    <t>UISP ROMA</t>
  </si>
  <si>
    <t>MARATHON CLUB ROMA</t>
  </si>
  <si>
    <t>ATLETICA PEGASO</t>
  </si>
  <si>
    <t>SIMONE</t>
  </si>
  <si>
    <t>LORENZO</t>
  </si>
  <si>
    <t>TM</t>
  </si>
  <si>
    <t>ATLETICA LA SBARRA</t>
  </si>
  <si>
    <t>CIRO</t>
  </si>
  <si>
    <t>TF</t>
  </si>
  <si>
    <t>A.S.D. ATLETICA AMATORI VELLETRI</t>
  </si>
  <si>
    <t>G.S. PETER PAN</t>
  </si>
  <si>
    <t>ALESSIO</t>
  </si>
  <si>
    <t>GIUSTINIANI</t>
  </si>
  <si>
    <t>AS.TRA. ROMA</t>
  </si>
  <si>
    <t>ALESSIA</t>
  </si>
  <si>
    <t>FEDERICA</t>
  </si>
  <si>
    <t>TOMASSINI</t>
  </si>
  <si>
    <t>CATULLO</t>
  </si>
  <si>
    <t>TIRRENO ATLETICA CIVITAVECCHIA</t>
  </si>
  <si>
    <t>SOLITO</t>
  </si>
  <si>
    <t>FERRARO</t>
  </si>
  <si>
    <t>CIRCOLO VILLA SPADA G.DI F.</t>
  </si>
  <si>
    <t>PIETROSANTI</t>
  </si>
  <si>
    <t>GIOVANNI SCAVO 2000 ATL.</t>
  </si>
  <si>
    <t xml:space="preserve">ITALIA MARATHON CLUB </t>
  </si>
  <si>
    <t>GALLONE</t>
  </si>
  <si>
    <t>A.S.D. MADDALONI FITNES CLUB</t>
  </si>
  <si>
    <t>BELLI</t>
  </si>
  <si>
    <t>TORTORETO</t>
  </si>
  <si>
    <t>FARGIONE</t>
  </si>
  <si>
    <t>VAIRA</t>
  </si>
  <si>
    <t>FIAMME GIALLE G. SIMONI</t>
  </si>
  <si>
    <t>BELTRONE</t>
  </si>
  <si>
    <t>MARCELLITTI</t>
  </si>
  <si>
    <t>PICCIONI</t>
  </si>
  <si>
    <t>TURIN</t>
  </si>
  <si>
    <t>JUAN CARLOS</t>
  </si>
  <si>
    <t>A.S.D. ARCOP</t>
  </si>
  <si>
    <t>MANTELLASSI</t>
  </si>
  <si>
    <t>ANASTASI</t>
  </si>
  <si>
    <t>U.S. ROMA 83</t>
  </si>
  <si>
    <t>FARNESI</t>
  </si>
  <si>
    <t>PALERMI</t>
  </si>
  <si>
    <t>MONNI</t>
  </si>
  <si>
    <t>CINQUE</t>
  </si>
  <si>
    <t>VELTRONI</t>
  </si>
  <si>
    <t>CIRCOLO CANOTTIERI ANIENE</t>
  </si>
  <si>
    <t>LUNGU</t>
  </si>
  <si>
    <t>LUMINITA</t>
  </si>
  <si>
    <t>MAURELLI</t>
  </si>
  <si>
    <t>TROISI</t>
  </si>
  <si>
    <t>PUSH UP</t>
  </si>
  <si>
    <t>LUPIDI</t>
  </si>
  <si>
    <t>IANNILLI</t>
  </si>
  <si>
    <t>ACSI CAMPIDOGLIO PALATINO</t>
  </si>
  <si>
    <t>PASQUA</t>
  </si>
  <si>
    <t>OGNIBENE</t>
  </si>
  <si>
    <t>CHALLANGE ITALIA</t>
  </si>
  <si>
    <t>ROSA</t>
  </si>
  <si>
    <t>SOLARI</t>
  </si>
  <si>
    <t>LIVIO</t>
  </si>
  <si>
    <t>GALASSO</t>
  </si>
  <si>
    <t>MAZZA</t>
  </si>
  <si>
    <t>SARMATI</t>
  </si>
  <si>
    <t>DE SIMONE</t>
  </si>
  <si>
    <t>PICCOLELLI</t>
  </si>
  <si>
    <t>ZAMPETTI</t>
  </si>
  <si>
    <t>PIERRETTO</t>
  </si>
  <si>
    <t>DI FRANCESCO</t>
  </si>
  <si>
    <t>BARTOZZI</t>
  </si>
  <si>
    <t>ANIP ITALIA SICURA</t>
  </si>
  <si>
    <t>CALABRESI</t>
  </si>
  <si>
    <t>PASI</t>
  </si>
  <si>
    <t>OTTAVIO</t>
  </si>
  <si>
    <t>CORSA DEI SANTI</t>
  </si>
  <si>
    <t>D'ERAMO</t>
  </si>
  <si>
    <t>AGNIFILI</t>
  </si>
  <si>
    <t>ILARIO</t>
  </si>
  <si>
    <t>BAIONE</t>
  </si>
  <si>
    <t>GIULIANELLA</t>
  </si>
  <si>
    <t>FOLLO</t>
  </si>
  <si>
    <t>BUCCI</t>
  </si>
  <si>
    <t>ETTORE</t>
  </si>
  <si>
    <t>POLISPORTIVA MORANDI GUALTIERO</t>
  </si>
  <si>
    <t>LAZZARI</t>
  </si>
  <si>
    <t>FORTUNATI</t>
  </si>
  <si>
    <t>ROSETTA</t>
  </si>
  <si>
    <t>PEDICONI</t>
  </si>
  <si>
    <t>BRESCIA</t>
  </si>
  <si>
    <t>DANIELA</t>
  </si>
  <si>
    <t>DEL GAUDIO</t>
  </si>
  <si>
    <t>ENNIO</t>
  </si>
  <si>
    <t>CENTONZE</t>
  </si>
  <si>
    <t>HERMAN</t>
  </si>
  <si>
    <t>TRINCA</t>
  </si>
  <si>
    <t>MARZIA</t>
  </si>
  <si>
    <t>Correre … in sicurezza</t>
  </si>
  <si>
    <t>1ª edizione</t>
  </si>
  <si>
    <t>Roma (RM) Italia - Domenica 02/06/2013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</si>
</sst>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167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168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169</v>
      </c>
      <c r="B3" s="34"/>
      <c r="C3" s="34"/>
      <c r="D3" s="34"/>
      <c r="E3" s="34"/>
      <c r="F3" s="34"/>
      <c r="G3" s="34"/>
      <c r="H3" s="3" t="s">
        <v>4</v>
      </c>
      <c r="I3" s="4">
        <v>5.3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9" t="s">
        <v>12</v>
      </c>
      <c r="I4" s="9" t="s">
        <v>13</v>
      </c>
    </row>
    <row r="5" spans="1:9" s="13" customFormat="1" ht="15" customHeight="1">
      <c r="A5" s="10">
        <v>1</v>
      </c>
      <c r="B5" s="11" t="s">
        <v>88</v>
      </c>
      <c r="C5" s="11" t="s">
        <v>65</v>
      </c>
      <c r="D5" s="10" t="s">
        <v>24</v>
      </c>
      <c r="E5" s="37" t="s">
        <v>89</v>
      </c>
      <c r="F5" s="29">
        <v>0.01085648148148148</v>
      </c>
      <c r="G5" s="10" t="str">
        <f aca="true" t="shared" si="0" ref="G5:G68">TEXT(INT((HOUR(F5)*3600+MINUTE(F5)*60+SECOND(F5))/$I$3/60),"0")&amp;"."&amp;TEXT(MOD((HOUR(F5)*3600+MINUTE(F5)*60+SECOND(F5))/$I$3,60),"00")&amp;"/km"</f>
        <v>2.57/km</v>
      </c>
      <c r="H5" s="12">
        <f aca="true" t="shared" si="1" ref="H5:H68">F5-$F$5</f>
        <v>0</v>
      </c>
      <c r="I5" s="12">
        <f>F5-INDEX($F$5:$F$69,MATCH(D5,$D$5:$D$69,0))</f>
        <v>0</v>
      </c>
    </row>
    <row r="6" spans="1:9" s="13" customFormat="1" ht="15" customHeight="1">
      <c r="A6" s="14">
        <v>2</v>
      </c>
      <c r="B6" s="15" t="s">
        <v>90</v>
      </c>
      <c r="C6" s="15" t="s">
        <v>61</v>
      </c>
      <c r="D6" s="14" t="s">
        <v>26</v>
      </c>
      <c r="E6" s="38" t="s">
        <v>69</v>
      </c>
      <c r="F6" s="30">
        <v>0.011006944444444444</v>
      </c>
      <c r="G6" s="14" t="str">
        <f t="shared" si="0"/>
        <v>2.59/km</v>
      </c>
      <c r="H6" s="16">
        <f t="shared" si="1"/>
        <v>0.00015046296296296335</v>
      </c>
      <c r="I6" s="16">
        <f>F6-INDEX($F$5:$F$69,MATCH(D6,$D$5:$D$69,0))</f>
        <v>0</v>
      </c>
    </row>
    <row r="7" spans="1:9" s="13" customFormat="1" ht="15" customHeight="1">
      <c r="A7" s="14">
        <v>3</v>
      </c>
      <c r="B7" s="15" t="s">
        <v>91</v>
      </c>
      <c r="C7" s="15" t="s">
        <v>17</v>
      </c>
      <c r="D7" s="14" t="s">
        <v>23</v>
      </c>
      <c r="E7" s="38" t="s">
        <v>92</v>
      </c>
      <c r="F7" s="30">
        <v>0.011226851851851854</v>
      </c>
      <c r="G7" s="14" t="str">
        <f t="shared" si="0"/>
        <v>3.03/km</v>
      </c>
      <c r="H7" s="16">
        <f t="shared" si="1"/>
        <v>0.00037037037037037333</v>
      </c>
      <c r="I7" s="16">
        <f>F7-INDEX($F$5:$F$69,MATCH(D7,$D$5:$D$69,0))</f>
        <v>0</v>
      </c>
    </row>
    <row r="8" spans="1:9" s="13" customFormat="1" ht="15" customHeight="1">
      <c r="A8" s="14">
        <v>4</v>
      </c>
      <c r="B8" s="15" t="s">
        <v>93</v>
      </c>
      <c r="C8" s="15" t="s">
        <v>16</v>
      </c>
      <c r="D8" s="14" t="s">
        <v>24</v>
      </c>
      <c r="E8" s="38" t="s">
        <v>94</v>
      </c>
      <c r="F8" s="30">
        <v>0.011388888888888888</v>
      </c>
      <c r="G8" s="14" t="str">
        <f t="shared" si="0"/>
        <v>3.06/km</v>
      </c>
      <c r="H8" s="16">
        <f t="shared" si="1"/>
        <v>0.0005324074074074068</v>
      </c>
      <c r="I8" s="16">
        <f>F8-INDEX($F$5:$F$69,MATCH(D8,$D$5:$D$69,0))</f>
        <v>0.0005324074074074068</v>
      </c>
    </row>
    <row r="9" spans="1:9" s="13" customFormat="1" ht="15" customHeight="1">
      <c r="A9" s="14">
        <v>5</v>
      </c>
      <c r="B9" s="15" t="s">
        <v>75</v>
      </c>
      <c r="C9" s="15" t="s">
        <v>46</v>
      </c>
      <c r="D9" s="14" t="s">
        <v>24</v>
      </c>
      <c r="E9" s="38" t="s">
        <v>95</v>
      </c>
      <c r="F9" s="30">
        <v>0.011412037037037038</v>
      </c>
      <c r="G9" s="14" t="str">
        <f t="shared" si="0"/>
        <v>3.06/km</v>
      </c>
      <c r="H9" s="16">
        <f t="shared" si="1"/>
        <v>0.0005555555555555574</v>
      </c>
      <c r="I9" s="16">
        <f>F9-INDEX($F$5:$F$69,MATCH(D9,$D$5:$D$69,0))</f>
        <v>0.0005555555555555574</v>
      </c>
    </row>
    <row r="10" spans="1:9" s="13" customFormat="1" ht="15" customHeight="1">
      <c r="A10" s="14">
        <v>6</v>
      </c>
      <c r="B10" s="15" t="s">
        <v>96</v>
      </c>
      <c r="C10" s="15" t="s">
        <v>22</v>
      </c>
      <c r="D10" s="14" t="s">
        <v>26</v>
      </c>
      <c r="E10" s="38" t="s">
        <v>97</v>
      </c>
      <c r="F10" s="30">
        <v>0.011574074074074075</v>
      </c>
      <c r="G10" s="14" t="str">
        <f t="shared" si="0"/>
        <v>3.09/km</v>
      </c>
      <c r="H10" s="16">
        <f t="shared" si="1"/>
        <v>0.0007175925925925943</v>
      </c>
      <c r="I10" s="16">
        <f>F10-INDEX($F$5:$F$69,MATCH(D10,$D$5:$D$69,0))</f>
        <v>0.000567129629629631</v>
      </c>
    </row>
    <row r="11" spans="1:9" s="13" customFormat="1" ht="15" customHeight="1">
      <c r="A11" s="14">
        <v>7</v>
      </c>
      <c r="B11" s="15" t="s">
        <v>98</v>
      </c>
      <c r="C11" s="15" t="s">
        <v>18</v>
      </c>
      <c r="D11" s="14" t="s">
        <v>23</v>
      </c>
      <c r="E11" s="38" t="s">
        <v>62</v>
      </c>
      <c r="F11" s="30">
        <v>0.012164351851851852</v>
      </c>
      <c r="G11" s="14" t="str">
        <f t="shared" si="0"/>
        <v>3.18/km</v>
      </c>
      <c r="H11" s="16">
        <f t="shared" si="1"/>
        <v>0.0013078703703703707</v>
      </c>
      <c r="I11" s="16">
        <f>F11-INDEX($F$5:$F$69,MATCH(D11,$D$5:$D$69,0))</f>
        <v>0.0009374999999999974</v>
      </c>
    </row>
    <row r="12" spans="1:9" s="13" customFormat="1" ht="15" customHeight="1">
      <c r="A12" s="14">
        <v>8</v>
      </c>
      <c r="B12" s="15" t="s">
        <v>99</v>
      </c>
      <c r="C12" s="15" t="s">
        <v>47</v>
      </c>
      <c r="D12" s="14" t="s">
        <v>23</v>
      </c>
      <c r="E12" s="38" t="s">
        <v>68</v>
      </c>
      <c r="F12" s="30">
        <v>0.012210648148148146</v>
      </c>
      <c r="G12" s="14" t="str">
        <f t="shared" si="0"/>
        <v>3.19/km</v>
      </c>
      <c r="H12" s="16">
        <f t="shared" si="1"/>
        <v>0.001354166666666665</v>
      </c>
      <c r="I12" s="16">
        <f>F12-INDEX($F$5:$F$69,MATCH(D12,$D$5:$D$69,0))</f>
        <v>0.0009837962962962916</v>
      </c>
    </row>
    <row r="13" spans="1:9" s="13" customFormat="1" ht="15" customHeight="1">
      <c r="A13" s="14">
        <v>9</v>
      </c>
      <c r="B13" s="15" t="s">
        <v>100</v>
      </c>
      <c r="C13" s="15" t="s">
        <v>44</v>
      </c>
      <c r="D13" s="14" t="s">
        <v>25</v>
      </c>
      <c r="E13" s="38" t="s">
        <v>69</v>
      </c>
      <c r="F13" s="30">
        <v>0.012222222222222223</v>
      </c>
      <c r="G13" s="14" t="str">
        <f t="shared" si="0"/>
        <v>3.19/km</v>
      </c>
      <c r="H13" s="16">
        <f t="shared" si="1"/>
        <v>0.001365740740740742</v>
      </c>
      <c r="I13" s="16">
        <f>F13-INDEX($F$5:$F$69,MATCH(D13,$D$5:$D$69,0))</f>
        <v>0</v>
      </c>
    </row>
    <row r="14" spans="1:9" s="13" customFormat="1" ht="15" customHeight="1">
      <c r="A14" s="14">
        <v>10</v>
      </c>
      <c r="B14" s="15" t="s">
        <v>101</v>
      </c>
      <c r="C14" s="15" t="s">
        <v>14</v>
      </c>
      <c r="D14" s="14" t="s">
        <v>25</v>
      </c>
      <c r="E14" s="38" t="s">
        <v>102</v>
      </c>
      <c r="F14" s="30">
        <v>0.012268518518518519</v>
      </c>
      <c r="G14" s="14" t="str">
        <f t="shared" si="0"/>
        <v>3.20/km</v>
      </c>
      <c r="H14" s="16">
        <f t="shared" si="1"/>
        <v>0.001412037037037038</v>
      </c>
      <c r="I14" s="16">
        <f>F14-INDEX($F$5:$F$69,MATCH(D14,$D$5:$D$69,0))</f>
        <v>4.6296296296296016E-05</v>
      </c>
    </row>
    <row r="15" spans="1:9" s="13" customFormat="1" ht="15" customHeight="1">
      <c r="A15" s="14">
        <v>11</v>
      </c>
      <c r="B15" s="15" t="s">
        <v>103</v>
      </c>
      <c r="C15" s="15" t="s">
        <v>45</v>
      </c>
      <c r="D15" s="14" t="s">
        <v>26</v>
      </c>
      <c r="E15" s="38" t="s">
        <v>72</v>
      </c>
      <c r="F15" s="30">
        <v>0.01230324074074074</v>
      </c>
      <c r="G15" s="14" t="str">
        <f t="shared" si="0"/>
        <v>3.21/km</v>
      </c>
      <c r="H15" s="16">
        <f t="shared" si="1"/>
        <v>0.0014467592592592587</v>
      </c>
      <c r="I15" s="16">
        <f>F15-INDEX($F$5:$F$69,MATCH(D15,$D$5:$D$69,0))</f>
        <v>0.0012962962962962954</v>
      </c>
    </row>
    <row r="16" spans="1:9" s="13" customFormat="1" ht="15" customHeight="1">
      <c r="A16" s="14">
        <v>12</v>
      </c>
      <c r="B16" s="15" t="s">
        <v>104</v>
      </c>
      <c r="C16" s="15" t="s">
        <v>21</v>
      </c>
      <c r="D16" s="14" t="s">
        <v>23</v>
      </c>
      <c r="E16" s="38" t="s">
        <v>0</v>
      </c>
      <c r="F16" s="30">
        <v>0.012465277777777777</v>
      </c>
      <c r="G16" s="14" t="str">
        <f t="shared" si="0"/>
        <v>3.23/km</v>
      </c>
      <c r="H16" s="16">
        <f t="shared" si="1"/>
        <v>0.0016087962962962957</v>
      </c>
      <c r="I16" s="16">
        <f>F16-INDEX($F$5:$F$69,MATCH(D16,$D$5:$D$69,0))</f>
        <v>0.0012384259259259223</v>
      </c>
    </row>
    <row r="17" spans="1:9" s="13" customFormat="1" ht="15" customHeight="1">
      <c r="A17" s="14">
        <v>13</v>
      </c>
      <c r="B17" s="15" t="s">
        <v>74</v>
      </c>
      <c r="C17" s="15" t="s">
        <v>61</v>
      </c>
      <c r="D17" s="14" t="s">
        <v>23</v>
      </c>
      <c r="E17" s="38" t="s">
        <v>80</v>
      </c>
      <c r="F17" s="30">
        <v>0.012465277777777777</v>
      </c>
      <c r="G17" s="14" t="str">
        <f t="shared" si="0"/>
        <v>3.23/km</v>
      </c>
      <c r="H17" s="16">
        <f t="shared" si="1"/>
        <v>0.0016087962962962957</v>
      </c>
      <c r="I17" s="16">
        <f>F17-INDEX($F$5:$F$69,MATCH(D17,$D$5:$D$69,0))</f>
        <v>0.0012384259259259223</v>
      </c>
    </row>
    <row r="18" spans="1:9" s="13" customFormat="1" ht="15" customHeight="1">
      <c r="A18" s="14">
        <v>14</v>
      </c>
      <c r="B18" s="15" t="s">
        <v>105</v>
      </c>
      <c r="C18" s="15" t="s">
        <v>16</v>
      </c>
      <c r="D18" s="14" t="s">
        <v>25</v>
      </c>
      <c r="E18" s="38" t="s">
        <v>97</v>
      </c>
      <c r="F18" s="30">
        <v>0.01247685185185185</v>
      </c>
      <c r="G18" s="14" t="str">
        <f t="shared" si="0"/>
        <v>3.23/km</v>
      </c>
      <c r="H18" s="16">
        <f t="shared" si="1"/>
        <v>0.0016203703703703692</v>
      </c>
      <c r="I18" s="16">
        <f>F18-INDEX($F$5:$F$69,MATCH(D18,$D$5:$D$69,0))</f>
        <v>0.0002546296296296272</v>
      </c>
    </row>
    <row r="19" spans="1:9" s="13" customFormat="1" ht="15" customHeight="1">
      <c r="A19" s="14">
        <v>15</v>
      </c>
      <c r="B19" s="15" t="s">
        <v>106</v>
      </c>
      <c r="C19" s="15" t="s">
        <v>107</v>
      </c>
      <c r="D19" s="14" t="s">
        <v>23</v>
      </c>
      <c r="E19" s="38" t="s">
        <v>108</v>
      </c>
      <c r="F19" s="30">
        <v>0.01252314814814815</v>
      </c>
      <c r="G19" s="14" t="str">
        <f t="shared" si="0"/>
        <v>3.24/km</v>
      </c>
      <c r="H19" s="16">
        <f t="shared" si="1"/>
        <v>0.0016666666666666687</v>
      </c>
      <c r="I19" s="16">
        <f>F19-INDEX($F$5:$F$69,MATCH(D19,$D$5:$D$69,0))</f>
        <v>0.0012962962962962954</v>
      </c>
    </row>
    <row r="20" spans="1:9" s="13" customFormat="1" ht="15" customHeight="1">
      <c r="A20" s="14">
        <v>16</v>
      </c>
      <c r="B20" s="15" t="s">
        <v>109</v>
      </c>
      <c r="C20" s="15" t="s">
        <v>52</v>
      </c>
      <c r="D20" s="14" t="s">
        <v>27</v>
      </c>
      <c r="E20" s="38" t="s">
        <v>77</v>
      </c>
      <c r="F20" s="30">
        <v>0.012546296296296297</v>
      </c>
      <c r="G20" s="14" t="str">
        <f t="shared" si="0"/>
        <v>3.25/km</v>
      </c>
      <c r="H20" s="16">
        <f t="shared" si="1"/>
        <v>0.0016898148148148159</v>
      </c>
      <c r="I20" s="16">
        <f>F20-INDEX($F$5:$F$69,MATCH(D20,$D$5:$D$69,0))</f>
        <v>0</v>
      </c>
    </row>
    <row r="21" spans="1:9" s="13" customFormat="1" ht="15" customHeight="1">
      <c r="A21" s="14">
        <v>17</v>
      </c>
      <c r="B21" s="15" t="s">
        <v>1</v>
      </c>
      <c r="C21" s="15" t="s">
        <v>37</v>
      </c>
      <c r="D21" s="14" t="s">
        <v>26</v>
      </c>
      <c r="E21" s="38" t="s">
        <v>81</v>
      </c>
      <c r="F21" s="30">
        <v>0.0128125</v>
      </c>
      <c r="G21" s="14" t="str">
        <f t="shared" si="0"/>
        <v>3.29/km</v>
      </c>
      <c r="H21" s="16">
        <f t="shared" si="1"/>
        <v>0.0019560185185185184</v>
      </c>
      <c r="I21" s="16">
        <f>F21-INDEX($F$5:$F$69,MATCH(D21,$D$5:$D$69,0))</f>
        <v>0.001805555555555555</v>
      </c>
    </row>
    <row r="22" spans="1:9" s="13" customFormat="1" ht="15" customHeight="1">
      <c r="A22" s="14">
        <v>18</v>
      </c>
      <c r="B22" s="15" t="s">
        <v>110</v>
      </c>
      <c r="C22" s="15" t="s">
        <v>63</v>
      </c>
      <c r="D22" s="14" t="s">
        <v>25</v>
      </c>
      <c r="E22" s="38" t="s">
        <v>111</v>
      </c>
      <c r="F22" s="30">
        <v>0.012962962962962963</v>
      </c>
      <c r="G22" s="14" t="str">
        <f t="shared" si="0"/>
        <v>3.31/km</v>
      </c>
      <c r="H22" s="16">
        <f t="shared" si="1"/>
        <v>0.0021064814814814817</v>
      </c>
      <c r="I22" s="16">
        <f>F22-INDEX($F$5:$F$69,MATCH(D22,$D$5:$D$69,0))</f>
        <v>0.0007407407407407397</v>
      </c>
    </row>
    <row r="23" spans="1:9" s="13" customFormat="1" ht="15" customHeight="1">
      <c r="A23" s="14">
        <v>19</v>
      </c>
      <c r="B23" s="15" t="s">
        <v>112</v>
      </c>
      <c r="C23" s="15" t="s">
        <v>48</v>
      </c>
      <c r="D23" s="14" t="s">
        <v>26</v>
      </c>
      <c r="E23" s="38" t="s">
        <v>73</v>
      </c>
      <c r="F23" s="30">
        <v>0.013425925925925924</v>
      </c>
      <c r="G23" s="14" t="str">
        <f t="shared" si="0"/>
        <v>3.39/km</v>
      </c>
      <c r="H23" s="16">
        <f t="shared" si="1"/>
        <v>0.0025694444444444436</v>
      </c>
      <c r="I23" s="16">
        <f>F23-INDEX($F$5:$F$69,MATCH(D23,$D$5:$D$69,0))</f>
        <v>0.0024189814814814803</v>
      </c>
    </row>
    <row r="24" spans="1:9" s="13" customFormat="1" ht="15" customHeight="1">
      <c r="A24" s="14">
        <v>20</v>
      </c>
      <c r="B24" s="15" t="s">
        <v>113</v>
      </c>
      <c r="C24" s="15" t="s">
        <v>51</v>
      </c>
      <c r="D24" s="14" t="s">
        <v>24</v>
      </c>
      <c r="E24" s="38" t="s">
        <v>84</v>
      </c>
      <c r="F24" s="30">
        <v>0.013449074074074073</v>
      </c>
      <c r="G24" s="14" t="str">
        <f t="shared" si="0"/>
        <v>3.39/km</v>
      </c>
      <c r="H24" s="16">
        <f t="shared" si="1"/>
        <v>0.0025925925925925925</v>
      </c>
      <c r="I24" s="16">
        <f>F24-INDEX($F$5:$F$69,MATCH(D24,$D$5:$D$69,0))</f>
        <v>0.0025925925925925925</v>
      </c>
    </row>
    <row r="25" spans="1:9" s="13" customFormat="1" ht="15" customHeight="1">
      <c r="A25" s="14">
        <v>21</v>
      </c>
      <c r="B25" s="15" t="s">
        <v>114</v>
      </c>
      <c r="C25" s="15" t="s">
        <v>40</v>
      </c>
      <c r="D25" s="14" t="s">
        <v>27</v>
      </c>
      <c r="E25" s="38" t="s">
        <v>94</v>
      </c>
      <c r="F25" s="30">
        <v>0.013495370370370371</v>
      </c>
      <c r="G25" s="14" t="str">
        <f t="shared" si="0"/>
        <v>3.40/km</v>
      </c>
      <c r="H25" s="16">
        <f t="shared" si="1"/>
        <v>0.0026388888888888903</v>
      </c>
      <c r="I25" s="16">
        <f>F25-INDEX($F$5:$F$69,MATCH(D25,$D$5:$D$69,0))</f>
        <v>0.0009490740740740744</v>
      </c>
    </row>
    <row r="26" spans="1:9" s="13" customFormat="1" ht="15" customHeight="1">
      <c r="A26" s="14">
        <v>22</v>
      </c>
      <c r="B26" s="15" t="s">
        <v>115</v>
      </c>
      <c r="C26" s="15" t="s">
        <v>40</v>
      </c>
      <c r="D26" s="14" t="s">
        <v>25</v>
      </c>
      <c r="E26" s="38" t="s">
        <v>70</v>
      </c>
      <c r="F26" s="30">
        <v>0.013564814814814816</v>
      </c>
      <c r="G26" s="14" t="str">
        <f t="shared" si="0"/>
        <v>3.41/km</v>
      </c>
      <c r="H26" s="16">
        <f t="shared" si="1"/>
        <v>0.002708333333333335</v>
      </c>
      <c r="I26" s="16">
        <f>F26-INDEX($F$5:$F$69,MATCH(D26,$D$5:$D$69,0))</f>
        <v>0.0013425925925925931</v>
      </c>
    </row>
    <row r="27" spans="1:9" s="13" customFormat="1" ht="15" customHeight="1">
      <c r="A27" s="14">
        <v>23</v>
      </c>
      <c r="B27" s="15" t="s">
        <v>116</v>
      </c>
      <c r="C27" s="15" t="s">
        <v>75</v>
      </c>
      <c r="D27" s="14" t="s">
        <v>76</v>
      </c>
      <c r="E27" s="38" t="s">
        <v>117</v>
      </c>
      <c r="F27" s="30">
        <v>0.013657407407407408</v>
      </c>
      <c r="G27" s="14" t="str">
        <f t="shared" si="0"/>
        <v>3.43/km</v>
      </c>
      <c r="H27" s="16">
        <f t="shared" si="1"/>
        <v>0.002800925925925927</v>
      </c>
      <c r="I27" s="16">
        <f>F27-INDEX($F$5:$F$69,MATCH(D27,$D$5:$D$69,0))</f>
        <v>0</v>
      </c>
    </row>
    <row r="28" spans="1:9" s="17" customFormat="1" ht="15" customHeight="1">
      <c r="A28" s="14">
        <v>24</v>
      </c>
      <c r="B28" s="15" t="s">
        <v>118</v>
      </c>
      <c r="C28" s="15" t="s">
        <v>119</v>
      </c>
      <c r="D28" s="14" t="s">
        <v>31</v>
      </c>
      <c r="E28" s="38" t="s">
        <v>69</v>
      </c>
      <c r="F28" s="30">
        <v>0.013668981481481482</v>
      </c>
      <c r="G28" s="14" t="str">
        <f t="shared" si="0"/>
        <v>3.43/km</v>
      </c>
      <c r="H28" s="16">
        <f t="shared" si="1"/>
        <v>0.0028125000000000008</v>
      </c>
      <c r="I28" s="16">
        <f>F28-INDEX($F$5:$F$69,MATCH(D28,$D$5:$D$69,0))</f>
        <v>0</v>
      </c>
    </row>
    <row r="29" spans="1:9" ht="15" customHeight="1">
      <c r="A29" s="14">
        <v>25</v>
      </c>
      <c r="B29" s="15" t="s">
        <v>120</v>
      </c>
      <c r="C29" s="15" t="s">
        <v>38</v>
      </c>
      <c r="D29" s="14" t="s">
        <v>27</v>
      </c>
      <c r="E29" s="38" t="s">
        <v>94</v>
      </c>
      <c r="F29" s="30">
        <v>0.013738425925925926</v>
      </c>
      <c r="G29" s="14" t="str">
        <f t="shared" si="0"/>
        <v>3.44/km</v>
      </c>
      <c r="H29" s="16">
        <f t="shared" si="1"/>
        <v>0.0028819444444444457</v>
      </c>
      <c r="I29" s="16">
        <f>F29-INDEX($F$5:$F$69,MATCH(D29,$D$5:$D$69,0))</f>
        <v>0.0011921296296296298</v>
      </c>
    </row>
    <row r="30" spans="1:9" ht="15" customHeight="1">
      <c r="A30" s="14">
        <v>26</v>
      </c>
      <c r="B30" s="15" t="s">
        <v>121</v>
      </c>
      <c r="C30" s="15" t="s">
        <v>17</v>
      </c>
      <c r="D30" s="14" t="s">
        <v>24</v>
      </c>
      <c r="E30" s="38" t="s">
        <v>122</v>
      </c>
      <c r="F30" s="30">
        <v>0.01375</v>
      </c>
      <c r="G30" s="14" t="str">
        <f t="shared" si="0"/>
        <v>3.44/km</v>
      </c>
      <c r="H30" s="16">
        <f t="shared" si="1"/>
        <v>0.0028935185185185192</v>
      </c>
      <c r="I30" s="16">
        <f>F30-INDEX($F$5:$F$69,MATCH(D30,$D$5:$D$69,0))</f>
        <v>0.0028935185185185192</v>
      </c>
    </row>
    <row r="31" spans="1:9" ht="15" customHeight="1">
      <c r="A31" s="14">
        <v>27</v>
      </c>
      <c r="B31" s="15" t="s">
        <v>123</v>
      </c>
      <c r="C31" s="15" t="s">
        <v>20</v>
      </c>
      <c r="D31" s="14" t="s">
        <v>27</v>
      </c>
      <c r="E31" s="38" t="s">
        <v>36</v>
      </c>
      <c r="F31" s="30">
        <v>0.013935185185185184</v>
      </c>
      <c r="G31" s="14" t="str">
        <f t="shared" si="0"/>
        <v>3.47/km</v>
      </c>
      <c r="H31" s="16">
        <f t="shared" si="1"/>
        <v>0.0030787037037037033</v>
      </c>
      <c r="I31" s="16">
        <f>F31-INDEX($F$5:$F$69,MATCH(D31,$D$5:$D$69,0))</f>
        <v>0.0013888888888888874</v>
      </c>
    </row>
    <row r="32" spans="1:9" ht="15" customHeight="1">
      <c r="A32" s="14">
        <v>28</v>
      </c>
      <c r="B32" s="15" t="s">
        <v>124</v>
      </c>
      <c r="C32" s="15" t="s">
        <v>41</v>
      </c>
      <c r="D32" s="14" t="s">
        <v>25</v>
      </c>
      <c r="E32" s="38" t="s">
        <v>125</v>
      </c>
      <c r="F32" s="30">
        <v>0.01400462962962963</v>
      </c>
      <c r="G32" s="14" t="str">
        <f t="shared" si="0"/>
        <v>3.48/km</v>
      </c>
      <c r="H32" s="16">
        <f t="shared" si="1"/>
        <v>0.00314814814814815</v>
      </c>
      <c r="I32" s="16">
        <f>F32-INDEX($F$5:$F$69,MATCH(D32,$D$5:$D$69,0))</f>
        <v>0.001782407407407408</v>
      </c>
    </row>
    <row r="33" spans="1:9" ht="15" customHeight="1">
      <c r="A33" s="14">
        <v>29</v>
      </c>
      <c r="B33" s="15" t="s">
        <v>126</v>
      </c>
      <c r="C33" s="15" t="s">
        <v>66</v>
      </c>
      <c r="D33" s="14" t="s">
        <v>30</v>
      </c>
      <c r="E33" s="38" t="s">
        <v>73</v>
      </c>
      <c r="F33" s="30">
        <v>0.01400462962962963</v>
      </c>
      <c r="G33" s="14" t="str">
        <f t="shared" si="0"/>
        <v>3.48/km</v>
      </c>
      <c r="H33" s="16">
        <f t="shared" si="1"/>
        <v>0.00314814814814815</v>
      </c>
      <c r="I33" s="16">
        <f>F33-INDEX($F$5:$F$69,MATCH(D33,$D$5:$D$69,0))</f>
        <v>0</v>
      </c>
    </row>
    <row r="34" spans="1:9" ht="15" customHeight="1">
      <c r="A34" s="14">
        <v>30</v>
      </c>
      <c r="B34" s="15" t="s">
        <v>127</v>
      </c>
      <c r="C34" s="15" t="s">
        <v>82</v>
      </c>
      <c r="D34" s="14" t="s">
        <v>24</v>
      </c>
      <c r="E34" s="38" t="s">
        <v>128</v>
      </c>
      <c r="F34" s="30">
        <v>0.014085648148148151</v>
      </c>
      <c r="G34" s="14" t="str">
        <f t="shared" si="0"/>
        <v>3.50/km</v>
      </c>
      <c r="H34" s="16">
        <f t="shared" si="1"/>
        <v>0.00322916666666667</v>
      </c>
      <c r="I34" s="16">
        <f>F34-INDEX($F$5:$F$69,MATCH(D34,$D$5:$D$69,0))</f>
        <v>0.00322916666666667</v>
      </c>
    </row>
    <row r="35" spans="1:9" ht="15" customHeight="1">
      <c r="A35" s="14">
        <v>31</v>
      </c>
      <c r="B35" s="15" t="s">
        <v>129</v>
      </c>
      <c r="C35" s="15" t="s">
        <v>78</v>
      </c>
      <c r="D35" s="14" t="s">
        <v>25</v>
      </c>
      <c r="E35" s="38" t="s">
        <v>94</v>
      </c>
      <c r="F35" s="30">
        <v>0.014166666666666666</v>
      </c>
      <c r="G35" s="14" t="str">
        <f t="shared" si="0"/>
        <v>3.51/km</v>
      </c>
      <c r="H35" s="16">
        <f t="shared" si="1"/>
        <v>0.003310185185185185</v>
      </c>
      <c r="I35" s="16">
        <f>F35-INDEX($F$5:$F$69,MATCH(D35,$D$5:$D$69,0))</f>
        <v>0.001944444444444443</v>
      </c>
    </row>
    <row r="36" spans="1:9" ht="15" customHeight="1">
      <c r="A36" s="25">
        <v>32</v>
      </c>
      <c r="B36" s="26" t="s">
        <v>130</v>
      </c>
      <c r="C36" s="26" t="s">
        <v>15</v>
      </c>
      <c r="D36" s="25" t="s">
        <v>26</v>
      </c>
      <c r="E36" s="40" t="s">
        <v>60</v>
      </c>
      <c r="F36" s="28">
        <v>0.014409722222222221</v>
      </c>
      <c r="G36" s="25" t="str">
        <f t="shared" si="0"/>
        <v>3.55/km</v>
      </c>
      <c r="H36" s="27">
        <f t="shared" si="1"/>
        <v>0.0035532407407407405</v>
      </c>
      <c r="I36" s="27">
        <f>F36-INDEX($F$5:$F$69,MATCH(D36,$D$5:$D$69,0))</f>
        <v>0.003402777777777777</v>
      </c>
    </row>
    <row r="37" spans="1:9" ht="15" customHeight="1">
      <c r="A37" s="14">
        <v>33</v>
      </c>
      <c r="B37" s="15" t="s">
        <v>54</v>
      </c>
      <c r="C37" s="15" t="s">
        <v>131</v>
      </c>
      <c r="D37" s="14" t="s">
        <v>27</v>
      </c>
      <c r="E37" s="38" t="s">
        <v>2</v>
      </c>
      <c r="F37" s="30">
        <v>0.014490740740740742</v>
      </c>
      <c r="G37" s="14" t="str">
        <f t="shared" si="0"/>
        <v>3.56/km</v>
      </c>
      <c r="H37" s="16">
        <f t="shared" si="1"/>
        <v>0.0036342592592592607</v>
      </c>
      <c r="I37" s="16">
        <f>F37-INDEX($F$5:$F$69,MATCH(D37,$D$5:$D$69,0))</f>
        <v>0.0019444444444444448</v>
      </c>
    </row>
    <row r="38" spans="1:9" ht="15" customHeight="1">
      <c r="A38" s="14">
        <v>34</v>
      </c>
      <c r="B38" s="15" t="s">
        <v>132</v>
      </c>
      <c r="C38" s="15" t="s">
        <v>50</v>
      </c>
      <c r="D38" s="14" t="s">
        <v>25</v>
      </c>
      <c r="E38" s="38" t="s">
        <v>68</v>
      </c>
      <c r="F38" s="30">
        <v>0.014548611111111111</v>
      </c>
      <c r="G38" s="14" t="str">
        <f t="shared" si="0"/>
        <v>3.57/km</v>
      </c>
      <c r="H38" s="16">
        <f t="shared" si="1"/>
        <v>0.0036921296296296303</v>
      </c>
      <c r="I38" s="16">
        <f>F38-INDEX($F$5:$F$69,MATCH(D38,$D$5:$D$69,0))</f>
        <v>0.0023263888888888883</v>
      </c>
    </row>
    <row r="39" spans="1:9" ht="15" customHeight="1">
      <c r="A39" s="14">
        <v>35</v>
      </c>
      <c r="B39" s="15" t="s">
        <v>133</v>
      </c>
      <c r="C39" s="15" t="s">
        <v>61</v>
      </c>
      <c r="D39" s="14" t="s">
        <v>26</v>
      </c>
      <c r="E39" s="38" t="s">
        <v>69</v>
      </c>
      <c r="F39" s="30">
        <v>0.014710648148148148</v>
      </c>
      <c r="G39" s="14" t="str">
        <f t="shared" si="0"/>
        <v>3.60/km</v>
      </c>
      <c r="H39" s="16">
        <f t="shared" si="1"/>
        <v>0.003854166666666667</v>
      </c>
      <c r="I39" s="16">
        <f>F39-INDEX($F$5:$F$69,MATCH(D39,$D$5:$D$69,0))</f>
        <v>0.003703703703703704</v>
      </c>
    </row>
    <row r="40" spans="1:9" ht="15" customHeight="1">
      <c r="A40" s="14">
        <v>36</v>
      </c>
      <c r="B40" s="15" t="s">
        <v>83</v>
      </c>
      <c r="C40" s="15" t="s">
        <v>39</v>
      </c>
      <c r="D40" s="14" t="s">
        <v>26</v>
      </c>
      <c r="E40" s="38" t="s">
        <v>59</v>
      </c>
      <c r="F40" s="30">
        <v>0.01476851851851852</v>
      </c>
      <c r="G40" s="14" t="str">
        <f t="shared" si="0"/>
        <v>4.01/km</v>
      </c>
      <c r="H40" s="16">
        <f t="shared" si="1"/>
        <v>0.0039120370370370385</v>
      </c>
      <c r="I40" s="16">
        <f>F40-INDEX($F$5:$F$69,MATCH(D40,$D$5:$D$69,0))</f>
        <v>0.003761574074074075</v>
      </c>
    </row>
    <row r="41" spans="1:9" ht="15" customHeight="1">
      <c r="A41" s="14">
        <v>37</v>
      </c>
      <c r="B41" s="15" t="s">
        <v>134</v>
      </c>
      <c r="C41" s="15" t="s">
        <v>49</v>
      </c>
      <c r="D41" s="14" t="s">
        <v>26</v>
      </c>
      <c r="E41" s="38" t="s">
        <v>73</v>
      </c>
      <c r="F41" s="30">
        <v>0.014791666666666668</v>
      </c>
      <c r="G41" s="14" t="str">
        <f t="shared" si="0"/>
        <v>4.01/km</v>
      </c>
      <c r="H41" s="16">
        <f t="shared" si="1"/>
        <v>0.003935185185185187</v>
      </c>
      <c r="I41" s="16">
        <f>F41-INDEX($F$5:$F$69,MATCH(D41,$D$5:$D$69,0))</f>
        <v>0.003784722222222224</v>
      </c>
    </row>
    <row r="42" spans="1:9" ht="15" customHeight="1">
      <c r="A42" s="14">
        <v>38</v>
      </c>
      <c r="B42" s="15" t="s">
        <v>135</v>
      </c>
      <c r="C42" s="15" t="s">
        <v>44</v>
      </c>
      <c r="D42" s="14" t="s">
        <v>30</v>
      </c>
      <c r="E42" s="38" t="s">
        <v>94</v>
      </c>
      <c r="F42" s="30">
        <v>0.01486111111111111</v>
      </c>
      <c r="G42" s="14" t="str">
        <f t="shared" si="0"/>
        <v>4.02/km</v>
      </c>
      <c r="H42" s="16">
        <f t="shared" si="1"/>
        <v>0.004004629629629629</v>
      </c>
      <c r="I42" s="16">
        <f>F42-INDEX($F$5:$F$69,MATCH(D42,$D$5:$D$69,0))</f>
        <v>0.0008564814814814789</v>
      </c>
    </row>
    <row r="43" spans="1:9" ht="15" customHeight="1">
      <c r="A43" s="14">
        <v>39</v>
      </c>
      <c r="B43" s="15" t="s">
        <v>54</v>
      </c>
      <c r="C43" s="15" t="s">
        <v>131</v>
      </c>
      <c r="D43" s="14" t="s">
        <v>27</v>
      </c>
      <c r="E43" s="38" t="s">
        <v>2</v>
      </c>
      <c r="F43" s="30">
        <v>0.014895833333333332</v>
      </c>
      <c r="G43" s="14" t="str">
        <f t="shared" si="0"/>
        <v>4.03/km</v>
      </c>
      <c r="H43" s="16">
        <f t="shared" si="1"/>
        <v>0.004039351851851851</v>
      </c>
      <c r="I43" s="16">
        <f>F43-INDEX($F$5:$F$69,MATCH(D43,$D$5:$D$69,0))</f>
        <v>0.0023495370370370354</v>
      </c>
    </row>
    <row r="44" spans="1:9" ht="15" customHeight="1">
      <c r="A44" s="14">
        <v>40</v>
      </c>
      <c r="B44" s="15" t="s">
        <v>136</v>
      </c>
      <c r="C44" s="15" t="s">
        <v>20</v>
      </c>
      <c r="D44" s="14" t="s">
        <v>29</v>
      </c>
      <c r="E44" s="38" t="s">
        <v>71</v>
      </c>
      <c r="F44" s="30">
        <v>0.014988425925925926</v>
      </c>
      <c r="G44" s="14" t="str">
        <f t="shared" si="0"/>
        <v>4.04/km</v>
      </c>
      <c r="H44" s="16">
        <f t="shared" si="1"/>
        <v>0.004131944444444445</v>
      </c>
      <c r="I44" s="16">
        <f>F44-INDEX($F$5:$F$69,MATCH(D44,$D$5:$D$69,0))</f>
        <v>0</v>
      </c>
    </row>
    <row r="45" spans="1:9" ht="15" customHeight="1">
      <c r="A45" s="14">
        <v>41</v>
      </c>
      <c r="B45" s="15" t="s">
        <v>137</v>
      </c>
      <c r="C45" s="15" t="s">
        <v>19</v>
      </c>
      <c r="D45" s="14" t="s">
        <v>23</v>
      </c>
      <c r="E45" s="38" t="s">
        <v>68</v>
      </c>
      <c r="F45" s="30">
        <v>0.015104166666666667</v>
      </c>
      <c r="G45" s="14" t="str">
        <f t="shared" si="0"/>
        <v>4.06/km</v>
      </c>
      <c r="H45" s="16">
        <f t="shared" si="1"/>
        <v>0.004247685185185186</v>
      </c>
      <c r="I45" s="16">
        <f>F45-INDEX($F$5:$F$69,MATCH(D45,$D$5:$D$69,0))</f>
        <v>0.0038773148148148126</v>
      </c>
    </row>
    <row r="46" spans="1:9" ht="15" customHeight="1">
      <c r="A46" s="14">
        <v>42</v>
      </c>
      <c r="B46" s="15" t="s">
        <v>138</v>
      </c>
      <c r="C46" s="15" t="s">
        <v>57</v>
      </c>
      <c r="D46" s="14" t="s">
        <v>26</v>
      </c>
      <c r="E46" s="38" t="s">
        <v>97</v>
      </c>
      <c r="F46" s="30">
        <v>0.015231481481481483</v>
      </c>
      <c r="G46" s="14" t="str">
        <f t="shared" si="0"/>
        <v>4.08/km</v>
      </c>
      <c r="H46" s="16">
        <f t="shared" si="1"/>
        <v>0.004375000000000002</v>
      </c>
      <c r="I46" s="16">
        <f>F46-INDEX($F$5:$F$69,MATCH(D46,$D$5:$D$69,0))</f>
        <v>0.004224537037037039</v>
      </c>
    </row>
    <row r="47" spans="1:9" ht="15" customHeight="1">
      <c r="A47" s="14">
        <v>43</v>
      </c>
      <c r="B47" s="15" t="s">
        <v>139</v>
      </c>
      <c r="C47" s="15" t="s">
        <v>41</v>
      </c>
      <c r="D47" s="14" t="s">
        <v>23</v>
      </c>
      <c r="E47" s="38" t="s">
        <v>68</v>
      </c>
      <c r="F47" s="30">
        <v>0.015474537037037038</v>
      </c>
      <c r="G47" s="14" t="str">
        <f t="shared" si="0"/>
        <v>4.12/km</v>
      </c>
      <c r="H47" s="16">
        <f t="shared" si="1"/>
        <v>0.0046180555555555575</v>
      </c>
      <c r="I47" s="16">
        <f>F47-INDEX($F$5:$F$69,MATCH(D47,$D$5:$D$69,0))</f>
        <v>0.004247685185185184</v>
      </c>
    </row>
    <row r="48" spans="1:9" ht="15" customHeight="1">
      <c r="A48" s="14">
        <v>44</v>
      </c>
      <c r="B48" s="15" t="s">
        <v>91</v>
      </c>
      <c r="C48" s="15" t="s">
        <v>55</v>
      </c>
      <c r="D48" s="14" t="s">
        <v>25</v>
      </c>
      <c r="E48" s="38" t="s">
        <v>0</v>
      </c>
      <c r="F48" s="30">
        <v>0.015497685185185186</v>
      </c>
      <c r="G48" s="14" t="str">
        <f t="shared" si="0"/>
        <v>4.13/km</v>
      </c>
      <c r="H48" s="16">
        <f t="shared" si="1"/>
        <v>0.004641203703703705</v>
      </c>
      <c r="I48" s="16">
        <f>F48-INDEX($F$5:$F$69,MATCH(D48,$D$5:$D$69,0))</f>
        <v>0.0032754629629629627</v>
      </c>
    </row>
    <row r="49" spans="1:9" ht="15" customHeight="1">
      <c r="A49" s="14">
        <v>45</v>
      </c>
      <c r="B49" s="15" t="s">
        <v>140</v>
      </c>
      <c r="C49" s="15" t="s">
        <v>40</v>
      </c>
      <c r="D49" s="14" t="s">
        <v>27</v>
      </c>
      <c r="E49" s="38" t="s">
        <v>141</v>
      </c>
      <c r="F49" s="30">
        <v>0.015520833333333333</v>
      </c>
      <c r="G49" s="14" t="str">
        <f t="shared" si="0"/>
        <v>4.13/km</v>
      </c>
      <c r="H49" s="16">
        <f t="shared" si="1"/>
        <v>0.004664351851851852</v>
      </c>
      <c r="I49" s="16">
        <f>F49-INDEX($F$5:$F$69,MATCH(D49,$D$5:$D$69,0))</f>
        <v>0.002974537037037036</v>
      </c>
    </row>
    <row r="50" spans="1:9" ht="15" customHeight="1">
      <c r="A50" s="14">
        <v>46</v>
      </c>
      <c r="B50" s="15" t="s">
        <v>142</v>
      </c>
      <c r="C50" s="15" t="s">
        <v>48</v>
      </c>
      <c r="D50" s="14" t="s">
        <v>23</v>
      </c>
      <c r="E50" s="38" t="s">
        <v>68</v>
      </c>
      <c r="F50" s="30">
        <v>0.015532407407407406</v>
      </c>
      <c r="G50" s="14" t="str">
        <f t="shared" si="0"/>
        <v>4.13/km</v>
      </c>
      <c r="H50" s="16">
        <f t="shared" si="1"/>
        <v>0.004675925925925925</v>
      </c>
      <c r="I50" s="16">
        <f>F50-INDEX($F$5:$F$69,MATCH(D50,$D$5:$D$69,0))</f>
        <v>0.004305555555555552</v>
      </c>
    </row>
    <row r="51" spans="1:9" ht="15" customHeight="1">
      <c r="A51" s="14">
        <v>47</v>
      </c>
      <c r="B51" s="15" t="s">
        <v>143</v>
      </c>
      <c r="C51" s="15" t="s">
        <v>56</v>
      </c>
      <c r="D51" s="14" t="s">
        <v>23</v>
      </c>
      <c r="E51" s="38" t="s">
        <v>97</v>
      </c>
      <c r="F51" s="30">
        <v>0.015578703703703704</v>
      </c>
      <c r="G51" s="14" t="str">
        <f t="shared" si="0"/>
        <v>4.14/km</v>
      </c>
      <c r="H51" s="16">
        <f t="shared" si="1"/>
        <v>0.004722222222222223</v>
      </c>
      <c r="I51" s="16">
        <f>F51-INDEX($F$5:$F$69,MATCH(D51,$D$5:$D$69,0))</f>
        <v>0.00435185185185185</v>
      </c>
    </row>
    <row r="52" spans="1:9" ht="15" customHeight="1">
      <c r="A52" s="14">
        <v>48</v>
      </c>
      <c r="B52" s="15" t="s">
        <v>43</v>
      </c>
      <c r="C52" s="15" t="s">
        <v>86</v>
      </c>
      <c r="D52" s="14" t="s">
        <v>79</v>
      </c>
      <c r="E52" s="38" t="s">
        <v>97</v>
      </c>
      <c r="F52" s="30">
        <v>0.015636574074074074</v>
      </c>
      <c r="G52" s="14" t="str">
        <f t="shared" si="0"/>
        <v>4.15/km</v>
      </c>
      <c r="H52" s="16">
        <f t="shared" si="1"/>
        <v>0.004780092592592593</v>
      </c>
      <c r="I52" s="16">
        <f>F52-INDEX($F$5:$F$69,MATCH(D52,$D$5:$D$69,0))</f>
        <v>0</v>
      </c>
    </row>
    <row r="53" spans="1:9" ht="15" customHeight="1">
      <c r="A53" s="14">
        <v>49</v>
      </c>
      <c r="B53" s="15" t="s">
        <v>64</v>
      </c>
      <c r="C53" s="15" t="s">
        <v>144</v>
      </c>
      <c r="D53" s="14" t="s">
        <v>27</v>
      </c>
      <c r="E53" s="38" t="s">
        <v>145</v>
      </c>
      <c r="F53" s="30">
        <v>0.015740740740740743</v>
      </c>
      <c r="G53" s="14" t="str">
        <f t="shared" si="0"/>
        <v>4.17/km</v>
      </c>
      <c r="H53" s="16">
        <f t="shared" si="1"/>
        <v>0.004884259259259262</v>
      </c>
      <c r="I53" s="16">
        <f>F53-INDEX($F$5:$F$69,MATCH(D53,$D$5:$D$69,0))</f>
        <v>0.003194444444444446</v>
      </c>
    </row>
    <row r="54" spans="1:9" ht="15" customHeight="1">
      <c r="A54" s="14">
        <v>50</v>
      </c>
      <c r="B54" s="15" t="s">
        <v>146</v>
      </c>
      <c r="C54" s="15" t="s">
        <v>17</v>
      </c>
      <c r="D54" s="14" t="s">
        <v>26</v>
      </c>
      <c r="E54" s="38" t="s">
        <v>68</v>
      </c>
      <c r="F54" s="30">
        <v>0.017175925925925924</v>
      </c>
      <c r="G54" s="14" t="str">
        <f t="shared" si="0"/>
        <v>4.40/km</v>
      </c>
      <c r="H54" s="16">
        <f t="shared" si="1"/>
        <v>0.0063194444444444435</v>
      </c>
      <c r="I54" s="16">
        <f>F54-INDEX($F$5:$F$69,MATCH(D54,$D$5:$D$69,0))</f>
        <v>0.00616898148148148</v>
      </c>
    </row>
    <row r="55" spans="1:9" ht="15" customHeight="1">
      <c r="A55" s="14">
        <v>51</v>
      </c>
      <c r="B55" s="15" t="s">
        <v>53</v>
      </c>
      <c r="C55" s="15" t="s">
        <v>44</v>
      </c>
      <c r="D55" s="14" t="s">
        <v>30</v>
      </c>
      <c r="E55" s="38" t="s">
        <v>68</v>
      </c>
      <c r="F55" s="30">
        <v>0.017233796296296296</v>
      </c>
      <c r="G55" s="14" t="str">
        <f t="shared" si="0"/>
        <v>4.41/km</v>
      </c>
      <c r="H55" s="16">
        <f t="shared" si="1"/>
        <v>0.006377314814814815</v>
      </c>
      <c r="I55" s="16">
        <f>F55-INDEX($F$5:$F$69,MATCH(D55,$D$5:$D$69,0))</f>
        <v>0.003229166666666665</v>
      </c>
    </row>
    <row r="56" spans="1:9" ht="15" customHeight="1">
      <c r="A56" s="14">
        <v>52</v>
      </c>
      <c r="B56" s="15" t="s">
        <v>147</v>
      </c>
      <c r="C56" s="15" t="s">
        <v>148</v>
      </c>
      <c r="D56" s="14" t="s">
        <v>25</v>
      </c>
      <c r="E56" s="38" t="s">
        <v>97</v>
      </c>
      <c r="F56" s="30">
        <v>0.017256944444444446</v>
      </c>
      <c r="G56" s="14" t="str">
        <f t="shared" si="0"/>
        <v>4.41/km</v>
      </c>
      <c r="H56" s="16">
        <f t="shared" si="1"/>
        <v>0.0064004629629629654</v>
      </c>
      <c r="I56" s="16">
        <f>F56-INDEX($F$5:$F$69,MATCH(D56,$D$5:$D$69,0))</f>
        <v>0.005034722222222223</v>
      </c>
    </row>
    <row r="57" spans="1:9" ht="15" customHeight="1">
      <c r="A57" s="14">
        <v>53</v>
      </c>
      <c r="B57" s="15" t="s">
        <v>149</v>
      </c>
      <c r="C57" s="15" t="s">
        <v>15</v>
      </c>
      <c r="D57" s="14" t="s">
        <v>26</v>
      </c>
      <c r="E57" s="38" t="s">
        <v>36</v>
      </c>
      <c r="F57" s="30">
        <v>0.01726851851851852</v>
      </c>
      <c r="G57" s="14" t="str">
        <f t="shared" si="0"/>
        <v>4.42/km</v>
      </c>
      <c r="H57" s="16">
        <f t="shared" si="1"/>
        <v>0.006412037037037039</v>
      </c>
      <c r="I57" s="16">
        <f>F57-INDEX($F$5:$F$69,MATCH(D57,$D$5:$D$69,0))</f>
        <v>0.006261574074074076</v>
      </c>
    </row>
    <row r="58" spans="1:9" ht="15" customHeight="1">
      <c r="A58" s="14">
        <v>54</v>
      </c>
      <c r="B58" s="15" t="s">
        <v>150</v>
      </c>
      <c r="C58" s="15" t="s">
        <v>42</v>
      </c>
      <c r="D58" s="14" t="s">
        <v>79</v>
      </c>
      <c r="E58" s="38" t="s">
        <v>97</v>
      </c>
      <c r="F58" s="30">
        <v>0.01730324074074074</v>
      </c>
      <c r="G58" s="14" t="str">
        <f t="shared" si="0"/>
        <v>4.42/km</v>
      </c>
      <c r="H58" s="16">
        <f t="shared" si="1"/>
        <v>0.00644675925925926</v>
      </c>
      <c r="I58" s="16">
        <f>F58-INDEX($F$5:$F$69,MATCH(D58,$D$5:$D$69,0))</f>
        <v>0.001666666666666667</v>
      </c>
    </row>
    <row r="59" spans="1:9" ht="15" customHeight="1">
      <c r="A59" s="14">
        <v>55</v>
      </c>
      <c r="B59" s="15" t="s">
        <v>87</v>
      </c>
      <c r="C59" s="15" t="s">
        <v>85</v>
      </c>
      <c r="D59" s="14" t="s">
        <v>31</v>
      </c>
      <c r="E59" s="38" t="s">
        <v>68</v>
      </c>
      <c r="F59" s="30">
        <v>0.018043981481481484</v>
      </c>
      <c r="G59" s="14" t="str">
        <f t="shared" si="0"/>
        <v>4.54/km</v>
      </c>
      <c r="H59" s="16">
        <f t="shared" si="1"/>
        <v>0.007187500000000003</v>
      </c>
      <c r="I59" s="16">
        <f>F59-INDEX($F$5:$F$69,MATCH(D59,$D$5:$D$69,0))</f>
        <v>0.004375000000000002</v>
      </c>
    </row>
    <row r="60" spans="1:9" ht="15" customHeight="1">
      <c r="A60" s="14">
        <v>56</v>
      </c>
      <c r="B60" s="15" t="s">
        <v>151</v>
      </c>
      <c r="C60" s="15" t="s">
        <v>67</v>
      </c>
      <c r="D60" s="14" t="s">
        <v>35</v>
      </c>
      <c r="E60" s="38" t="s">
        <v>122</v>
      </c>
      <c r="F60" s="30">
        <v>0.018229166666666668</v>
      </c>
      <c r="G60" s="14" t="str">
        <f t="shared" si="0"/>
        <v>4.57/km</v>
      </c>
      <c r="H60" s="16">
        <f t="shared" si="1"/>
        <v>0.007372685185185187</v>
      </c>
      <c r="I60" s="16">
        <f>F60-INDEX($F$5:$F$69,MATCH(D60,$D$5:$D$69,0))</f>
        <v>0</v>
      </c>
    </row>
    <row r="61" spans="1:9" ht="15" customHeight="1">
      <c r="A61" s="14">
        <v>57</v>
      </c>
      <c r="B61" s="15" t="s">
        <v>152</v>
      </c>
      <c r="C61" s="15" t="s">
        <v>153</v>
      </c>
      <c r="D61" s="14" t="s">
        <v>29</v>
      </c>
      <c r="E61" s="38" t="s">
        <v>154</v>
      </c>
      <c r="F61" s="30">
        <v>0.018275462962962962</v>
      </c>
      <c r="G61" s="14" t="str">
        <f t="shared" si="0"/>
        <v>4.58/km</v>
      </c>
      <c r="H61" s="16">
        <f t="shared" si="1"/>
        <v>0.007418981481481481</v>
      </c>
      <c r="I61" s="16">
        <f>F61-INDEX($F$5:$F$69,MATCH(D61,$D$5:$D$69,0))</f>
        <v>0.0032870370370370362</v>
      </c>
    </row>
    <row r="62" spans="1:9" ht="15" customHeight="1">
      <c r="A62" s="14">
        <v>58</v>
      </c>
      <c r="B62" s="15" t="s">
        <v>155</v>
      </c>
      <c r="C62" s="15" t="s">
        <v>58</v>
      </c>
      <c r="D62" s="14" t="s">
        <v>33</v>
      </c>
      <c r="E62" s="38" t="s">
        <v>97</v>
      </c>
      <c r="F62" s="30">
        <v>0.018391203703703705</v>
      </c>
      <c r="G62" s="14" t="str">
        <f t="shared" si="0"/>
        <v>4.60/km</v>
      </c>
      <c r="H62" s="16">
        <f t="shared" si="1"/>
        <v>0.007534722222222224</v>
      </c>
      <c r="I62" s="16">
        <f>F62-INDEX($F$5:$F$69,MATCH(D62,$D$5:$D$69,0))</f>
        <v>0</v>
      </c>
    </row>
    <row r="63" spans="1:9" ht="15" customHeight="1">
      <c r="A63" s="14">
        <v>59</v>
      </c>
      <c r="B63" s="15" t="s">
        <v>156</v>
      </c>
      <c r="C63" s="15" t="s">
        <v>157</v>
      </c>
      <c r="D63" s="14" t="s">
        <v>33</v>
      </c>
      <c r="E63" s="38" t="s">
        <v>94</v>
      </c>
      <c r="F63" s="30">
        <v>0.018460648148148146</v>
      </c>
      <c r="G63" s="14" t="str">
        <f t="shared" si="0"/>
        <v>5.01/km</v>
      </c>
      <c r="H63" s="16">
        <f t="shared" si="1"/>
        <v>0.007604166666666665</v>
      </c>
      <c r="I63" s="16">
        <f>F63-INDEX($F$5:$F$69,MATCH(D63,$D$5:$D$69,0))</f>
        <v>6.944444444444142E-05</v>
      </c>
    </row>
    <row r="64" spans="1:9" ht="15" customHeight="1">
      <c r="A64" s="14">
        <v>60</v>
      </c>
      <c r="B64" s="15" t="s">
        <v>158</v>
      </c>
      <c r="C64" s="15" t="s">
        <v>18</v>
      </c>
      <c r="D64" s="14" t="s">
        <v>30</v>
      </c>
      <c r="E64" s="38" t="s">
        <v>68</v>
      </c>
      <c r="F64" s="30">
        <v>0.018854166666666665</v>
      </c>
      <c r="G64" s="14" t="str">
        <f t="shared" si="0"/>
        <v>5.07/km</v>
      </c>
      <c r="H64" s="16">
        <f t="shared" si="1"/>
        <v>0.007997685185185184</v>
      </c>
      <c r="I64" s="16">
        <f>F64-INDEX($F$5:$F$69,MATCH(D64,$D$5:$D$69,0))</f>
        <v>0.004849537037037034</v>
      </c>
    </row>
    <row r="65" spans="1:9" ht="15" customHeight="1">
      <c r="A65" s="14">
        <v>61</v>
      </c>
      <c r="B65" s="15" t="s">
        <v>159</v>
      </c>
      <c r="C65" s="15" t="s">
        <v>160</v>
      </c>
      <c r="D65" s="14" t="s">
        <v>32</v>
      </c>
      <c r="E65" s="38" t="s">
        <v>68</v>
      </c>
      <c r="F65" s="30">
        <v>0.01894675925925926</v>
      </c>
      <c r="G65" s="14" t="str">
        <f t="shared" si="0"/>
        <v>5.09/km</v>
      </c>
      <c r="H65" s="16">
        <f t="shared" si="1"/>
        <v>0.00809027777777778</v>
      </c>
      <c r="I65" s="16">
        <f>F65-INDEX($F$5:$F$69,MATCH(D65,$D$5:$D$69,0))</f>
        <v>0</v>
      </c>
    </row>
    <row r="66" spans="1:9" ht="15" customHeight="1">
      <c r="A66" s="14">
        <v>62</v>
      </c>
      <c r="B66" s="15" t="s">
        <v>161</v>
      </c>
      <c r="C66" s="15" t="s">
        <v>162</v>
      </c>
      <c r="D66" s="14" t="s">
        <v>25</v>
      </c>
      <c r="E66" s="38" t="s">
        <v>68</v>
      </c>
      <c r="F66" s="30">
        <v>0.019189814814814816</v>
      </c>
      <c r="G66" s="14" t="str">
        <f t="shared" si="0"/>
        <v>5.13/km</v>
      </c>
      <c r="H66" s="16">
        <f t="shared" si="1"/>
        <v>0.008333333333333335</v>
      </c>
      <c r="I66" s="16">
        <f>F66-INDEX($F$5:$F$69,MATCH(D66,$D$5:$D$69,0))</f>
        <v>0.006967592592592593</v>
      </c>
    </row>
    <row r="67" spans="1:9" ht="15" customHeight="1">
      <c r="A67" s="14">
        <v>63</v>
      </c>
      <c r="B67" s="15" t="s">
        <v>163</v>
      </c>
      <c r="C67" s="15" t="s">
        <v>19</v>
      </c>
      <c r="D67" s="14" t="s">
        <v>34</v>
      </c>
      <c r="E67" s="38" t="s">
        <v>36</v>
      </c>
      <c r="F67" s="30">
        <v>0.019247685185185184</v>
      </c>
      <c r="G67" s="14" t="str">
        <f t="shared" si="0"/>
        <v>5.14/km</v>
      </c>
      <c r="H67" s="16">
        <f t="shared" si="1"/>
        <v>0.008391203703703703</v>
      </c>
      <c r="I67" s="16">
        <f>F67-INDEX($F$5:$F$69,MATCH(D67,$D$5:$D$69,0))</f>
        <v>0</v>
      </c>
    </row>
    <row r="68" spans="1:9" ht="15" customHeight="1">
      <c r="A68" s="14">
        <v>64</v>
      </c>
      <c r="B68" s="15" t="s">
        <v>164</v>
      </c>
      <c r="C68" s="15" t="s">
        <v>56</v>
      </c>
      <c r="D68" s="14" t="s">
        <v>26</v>
      </c>
      <c r="E68" s="38" t="s">
        <v>128</v>
      </c>
      <c r="F68" s="30">
        <v>0.01934027777777778</v>
      </c>
      <c r="G68" s="14" t="str">
        <f t="shared" si="0"/>
        <v>5.15/km</v>
      </c>
      <c r="H68" s="16">
        <f t="shared" si="1"/>
        <v>0.008483796296296298</v>
      </c>
      <c r="I68" s="16">
        <f>F68-INDEX($F$5:$F$69,MATCH(D68,$D$5:$D$69,0))</f>
        <v>0.008333333333333335</v>
      </c>
    </row>
    <row r="69" spans="1:9" ht="15" customHeight="1">
      <c r="A69" s="18">
        <v>65</v>
      </c>
      <c r="B69" s="19" t="s">
        <v>165</v>
      </c>
      <c r="C69" s="19" t="s">
        <v>166</v>
      </c>
      <c r="D69" s="18" t="s">
        <v>28</v>
      </c>
      <c r="E69" s="39" t="s">
        <v>68</v>
      </c>
      <c r="F69" s="31">
        <v>0.019363425925925926</v>
      </c>
      <c r="G69" s="18" t="str">
        <f>TEXT(INT((HOUR(F69)*3600+MINUTE(F69)*60+SECOND(F69))/$I$3/60),"0")&amp;"."&amp;TEXT(MOD((HOUR(F69)*3600+MINUTE(F69)*60+SECOND(F69))/$I$3,60),"00")&amp;"/km"</f>
        <v>5.16/km</v>
      </c>
      <c r="H69" s="20">
        <f>F69-$F$5</f>
        <v>0.008506944444444445</v>
      </c>
      <c r="I69" s="20">
        <f>F69-INDEX($F$5:$F$69,MATCH(D69,$D$5:$D$69,0))</f>
        <v>0</v>
      </c>
    </row>
  </sheetData>
  <autoFilter ref="A4:I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Correre … in sicurezza</v>
      </c>
      <c r="B1" s="35"/>
      <c r="C1" s="35"/>
    </row>
    <row r="2" spans="1:3" ht="42" customHeight="1">
      <c r="A2" s="36" t="str">
        <f>Individuale!A3&amp;" km. "&amp;Individuale!I3</f>
        <v>Roma (RM) Italia - Domenica 02/06/2013 km. 5,3</v>
      </c>
      <c r="B2" s="36"/>
      <c r="C2" s="36"/>
    </row>
    <row r="3" spans="1:3" ht="24.75" customHeight="1">
      <c r="A3" s="21" t="s">
        <v>5</v>
      </c>
      <c r="B3" s="22" t="s">
        <v>9</v>
      </c>
      <c r="C3" s="22" t="s">
        <v>3</v>
      </c>
    </row>
    <row r="4" spans="1:3" ht="15" customHeight="1">
      <c r="A4" s="10">
        <v>1</v>
      </c>
      <c r="B4" s="11" t="s">
        <v>68</v>
      </c>
      <c r="C4" s="41">
        <v>12</v>
      </c>
    </row>
    <row r="5" spans="1:3" ht="15" customHeight="1">
      <c r="A5" s="14">
        <v>2</v>
      </c>
      <c r="B5" s="15" t="s">
        <v>97</v>
      </c>
      <c r="C5" s="23">
        <v>8</v>
      </c>
    </row>
    <row r="6" spans="1:3" ht="15" customHeight="1">
      <c r="A6" s="14">
        <v>3</v>
      </c>
      <c r="B6" s="15" t="s">
        <v>94</v>
      </c>
      <c r="C6" s="23">
        <v>6</v>
      </c>
    </row>
    <row r="7" spans="1:3" ht="15" customHeight="1">
      <c r="A7" s="14">
        <v>4</v>
      </c>
      <c r="B7" s="15" t="s">
        <v>69</v>
      </c>
      <c r="C7" s="23">
        <v>4</v>
      </c>
    </row>
    <row r="8" spans="1:3" ht="15" customHeight="1">
      <c r="A8" s="14">
        <v>5</v>
      </c>
      <c r="B8" s="15" t="s">
        <v>73</v>
      </c>
      <c r="C8" s="23">
        <v>3</v>
      </c>
    </row>
    <row r="9" spans="1:3" ht="15" customHeight="1">
      <c r="A9" s="14">
        <v>6</v>
      </c>
      <c r="B9" s="15" t="s">
        <v>36</v>
      </c>
      <c r="C9" s="23">
        <v>3</v>
      </c>
    </row>
    <row r="10" spans="1:3" ht="15" customHeight="1">
      <c r="A10" s="14">
        <v>7</v>
      </c>
      <c r="B10" s="15" t="s">
        <v>0</v>
      </c>
      <c r="C10" s="23">
        <v>2</v>
      </c>
    </row>
    <row r="11" spans="1:3" ht="15" customHeight="1">
      <c r="A11" s="14">
        <v>8</v>
      </c>
      <c r="B11" s="15" t="s">
        <v>2</v>
      </c>
      <c r="C11" s="23">
        <v>2</v>
      </c>
    </row>
    <row r="12" spans="1:3" ht="15" customHeight="1">
      <c r="A12" s="14">
        <v>9</v>
      </c>
      <c r="B12" s="15" t="s">
        <v>128</v>
      </c>
      <c r="C12" s="23">
        <v>2</v>
      </c>
    </row>
    <row r="13" spans="1:3" ht="15" customHeight="1">
      <c r="A13" s="14">
        <v>10</v>
      </c>
      <c r="B13" s="15" t="s">
        <v>122</v>
      </c>
      <c r="C13" s="23">
        <v>2</v>
      </c>
    </row>
    <row r="14" spans="1:3" ht="15" customHeight="1">
      <c r="A14" s="14">
        <v>11</v>
      </c>
      <c r="B14" s="15" t="s">
        <v>108</v>
      </c>
      <c r="C14" s="23">
        <v>1</v>
      </c>
    </row>
    <row r="15" spans="1:3" ht="15" customHeight="1">
      <c r="A15" s="14">
        <v>12</v>
      </c>
      <c r="B15" s="15" t="s">
        <v>80</v>
      </c>
      <c r="C15" s="23">
        <v>1</v>
      </c>
    </row>
    <row r="16" spans="1:3" ht="15" customHeight="1">
      <c r="A16" s="25">
        <v>13</v>
      </c>
      <c r="B16" s="26" t="s">
        <v>60</v>
      </c>
      <c r="C16" s="42">
        <v>1</v>
      </c>
    </row>
    <row r="17" spans="1:3" ht="15" customHeight="1">
      <c r="A17" s="14">
        <v>14</v>
      </c>
      <c r="B17" s="15" t="s">
        <v>70</v>
      </c>
      <c r="C17" s="23">
        <v>1</v>
      </c>
    </row>
    <row r="18" spans="1:3" ht="15" customHeight="1">
      <c r="A18" s="14">
        <v>15</v>
      </c>
      <c r="B18" s="15" t="s">
        <v>125</v>
      </c>
      <c r="C18" s="23">
        <v>1</v>
      </c>
    </row>
    <row r="19" spans="1:3" ht="15" customHeight="1">
      <c r="A19" s="14">
        <v>16</v>
      </c>
      <c r="B19" s="15" t="s">
        <v>141</v>
      </c>
      <c r="C19" s="23">
        <v>1</v>
      </c>
    </row>
    <row r="20" spans="1:3" ht="15" customHeight="1">
      <c r="A20" s="14">
        <v>17</v>
      </c>
      <c r="B20" s="15" t="s">
        <v>84</v>
      </c>
      <c r="C20" s="23">
        <v>1</v>
      </c>
    </row>
    <row r="21" spans="1:3" ht="15" customHeight="1">
      <c r="A21" s="14">
        <v>18</v>
      </c>
      <c r="B21" s="15" t="s">
        <v>77</v>
      </c>
      <c r="C21" s="23">
        <v>1</v>
      </c>
    </row>
    <row r="22" spans="1:3" ht="15" customHeight="1">
      <c r="A22" s="14">
        <v>19</v>
      </c>
      <c r="B22" s="15" t="s">
        <v>117</v>
      </c>
      <c r="C22" s="23">
        <v>1</v>
      </c>
    </row>
    <row r="23" spans="1:3" ht="15" customHeight="1">
      <c r="A23" s="14">
        <v>20</v>
      </c>
      <c r="B23" s="15" t="s">
        <v>92</v>
      </c>
      <c r="C23" s="23">
        <v>1</v>
      </c>
    </row>
    <row r="24" spans="1:3" ht="15" customHeight="1">
      <c r="A24" s="14">
        <v>21</v>
      </c>
      <c r="B24" s="15" t="s">
        <v>62</v>
      </c>
      <c r="C24" s="23">
        <v>1</v>
      </c>
    </row>
    <row r="25" spans="1:3" ht="15" customHeight="1">
      <c r="A25" s="14">
        <v>22</v>
      </c>
      <c r="B25" s="15" t="s">
        <v>145</v>
      </c>
      <c r="C25" s="23">
        <v>1</v>
      </c>
    </row>
    <row r="26" spans="1:3" ht="15" customHeight="1">
      <c r="A26" s="14">
        <v>23</v>
      </c>
      <c r="B26" s="15" t="s">
        <v>102</v>
      </c>
      <c r="C26" s="23">
        <v>1</v>
      </c>
    </row>
    <row r="27" spans="1:3" ht="15" customHeight="1">
      <c r="A27" s="14">
        <v>24</v>
      </c>
      <c r="B27" s="15" t="s">
        <v>81</v>
      </c>
      <c r="C27" s="23">
        <v>1</v>
      </c>
    </row>
    <row r="28" spans="1:3" ht="15" customHeight="1">
      <c r="A28" s="14">
        <v>25</v>
      </c>
      <c r="B28" s="15" t="s">
        <v>95</v>
      </c>
      <c r="C28" s="23">
        <v>1</v>
      </c>
    </row>
    <row r="29" spans="1:3" ht="15" customHeight="1">
      <c r="A29" s="14">
        <v>26</v>
      </c>
      <c r="B29" s="15" t="s">
        <v>59</v>
      </c>
      <c r="C29" s="23">
        <v>1</v>
      </c>
    </row>
    <row r="30" spans="1:3" ht="15" customHeight="1">
      <c r="A30" s="14">
        <v>27</v>
      </c>
      <c r="B30" s="15" t="s">
        <v>72</v>
      </c>
      <c r="C30" s="23">
        <v>1</v>
      </c>
    </row>
    <row r="31" spans="1:3" ht="15" customHeight="1">
      <c r="A31" s="14">
        <v>28</v>
      </c>
      <c r="B31" s="15" t="s">
        <v>154</v>
      </c>
      <c r="C31" s="23">
        <v>1</v>
      </c>
    </row>
    <row r="32" spans="1:3" ht="15" customHeight="1">
      <c r="A32" s="14">
        <v>29</v>
      </c>
      <c r="B32" s="15" t="s">
        <v>89</v>
      </c>
      <c r="C32" s="23">
        <v>1</v>
      </c>
    </row>
    <row r="33" spans="1:3" ht="15" customHeight="1">
      <c r="A33" s="14">
        <v>30</v>
      </c>
      <c r="B33" s="15" t="s">
        <v>111</v>
      </c>
      <c r="C33" s="23">
        <v>1</v>
      </c>
    </row>
    <row r="34" spans="1:3" ht="15" customHeight="1">
      <c r="A34" s="18">
        <v>31</v>
      </c>
      <c r="B34" s="19" t="s">
        <v>71</v>
      </c>
      <c r="C34" s="24">
        <v>1</v>
      </c>
    </row>
    <row r="35" ht="12.75">
      <c r="C35" s="2">
        <f>SUM(C4:C34)</f>
        <v>65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2013-06-03T15:48:11Z</dcterms:modified>
  <cp:category/>
  <cp:version/>
  <cp:contentType/>
  <cp:contentStatus/>
</cp:coreProperties>
</file>