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'Individuale'!$A$4:$J$90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<sst xmlns="http://schemas.openxmlformats.org/spreadsheetml/2006/main" count="331" uniqueCount="222">
  <si>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</si>
  <si>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</si>
  <si>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</si>
  <si>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</si>
  <si>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</si>
  <si>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</si>
  <si>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</si>
  <si>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</si>
  <si>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</si>
  <si>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</si>
  <si>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</si>
  <si>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Dapit</t>
  </si>
  <si>
    <t>Fulvio</t>
  </si>
  <si>
    <t>team crazy idea la sportiva</t>
  </si>
  <si>
    <t>Pajaro</t>
  </si>
  <si>
    <t>Paolo</t>
  </si>
  <si>
    <t>atletica chirignago</t>
  </si>
  <si>
    <t>Giulianetti</t>
  </si>
  <si>
    <t>Gianni</t>
  </si>
  <si>
    <t>Atletica isola d'elba</t>
  </si>
  <si>
    <t>Ludovisi</t>
  </si>
  <si>
    <t>Emanuele</t>
  </si>
  <si>
    <t>Atletica Anzio</t>
  </si>
  <si>
    <t>Subiaco</t>
  </si>
  <si>
    <t>Emilio</t>
  </si>
  <si>
    <t>Pod. Terracina</t>
  </si>
  <si>
    <t>Delle monache</t>
  </si>
  <si>
    <t>Federico</t>
  </si>
  <si>
    <t>A.s.d. zona olimpica team</t>
  </si>
  <si>
    <t>Camilloni</t>
  </si>
  <si>
    <t>Leonardo</t>
  </si>
  <si>
    <t>Parks Trail</t>
  </si>
  <si>
    <t>Cicchella</t>
  </si>
  <si>
    <t>Gianluca</t>
  </si>
  <si>
    <t>Zona flegrea</t>
  </si>
  <si>
    <t>Parigi</t>
  </si>
  <si>
    <t>Maria chiara</t>
  </si>
  <si>
    <t>team Tecnica</t>
  </si>
  <si>
    <t>Fabbrini</t>
  </si>
  <si>
    <t>abbadia san salvatore</t>
  </si>
  <si>
    <t>Locatelli</t>
  </si>
  <si>
    <t>Michele oriele</t>
  </si>
  <si>
    <t>ASD Runners Bergamo</t>
  </si>
  <si>
    <t>Lucci</t>
  </si>
  <si>
    <t>Giampietro</t>
  </si>
  <si>
    <t>ecomaratona dei monti cimini</t>
  </si>
  <si>
    <t>Termite</t>
  </si>
  <si>
    <t>Massimo</t>
  </si>
  <si>
    <t>Atl. monopoli</t>
  </si>
  <si>
    <t>Pompili</t>
  </si>
  <si>
    <t>Alessandro</t>
  </si>
  <si>
    <t>Uisp Roma</t>
  </si>
  <si>
    <t>Bianchini</t>
  </si>
  <si>
    <t>Francesco</t>
  </si>
  <si>
    <t>subbiano marathon</t>
  </si>
  <si>
    <t>Torelli</t>
  </si>
  <si>
    <t>Giovanni Battista</t>
  </si>
  <si>
    <t>Road Runners Club Roma</t>
  </si>
  <si>
    <t>Peruzzi</t>
  </si>
  <si>
    <t>Andrea</t>
  </si>
  <si>
    <t>Pfizer Italia Running Team</t>
  </si>
  <si>
    <t>Cianchetta</t>
  </si>
  <si>
    <t>Emiliano</t>
  </si>
  <si>
    <t>Let's run for solidarity</t>
  </si>
  <si>
    <t>Giraldo</t>
  </si>
  <si>
    <t>Gabriele</t>
  </si>
  <si>
    <t>Varrella</t>
  </si>
  <si>
    <t>Michele</t>
  </si>
  <si>
    <t>Vignali</t>
  </si>
  <si>
    <t>Sergio</t>
  </si>
  <si>
    <t>Ruote libere manciano</t>
  </si>
  <si>
    <t>Ricasoli</t>
  </si>
  <si>
    <t>Marco</t>
  </si>
  <si>
    <t>Roma Triathlon</t>
  </si>
  <si>
    <t>Sensini</t>
  </si>
  <si>
    <t>Fabio</t>
  </si>
  <si>
    <t>Am. Podistica Terni</t>
  </si>
  <si>
    <t>Laurenzano</t>
  </si>
  <si>
    <t>Antonio</t>
  </si>
  <si>
    <t>I.a.o. gym club</t>
  </si>
  <si>
    <t>Paniccia</t>
  </si>
  <si>
    <t>Giancarlo</t>
  </si>
  <si>
    <t>new physical center 90</t>
  </si>
  <si>
    <t>Filardi</t>
  </si>
  <si>
    <t>Francesco maria</t>
  </si>
  <si>
    <t>ASD Amatori Vesuvio</t>
  </si>
  <si>
    <t>Boncompagni</t>
  </si>
  <si>
    <t>Roberto</t>
  </si>
  <si>
    <t>ASD Avis Foiano</t>
  </si>
  <si>
    <t>Castelli</t>
  </si>
  <si>
    <t>Simonetta</t>
  </si>
  <si>
    <t>altitude race</t>
  </si>
  <si>
    <t>Belardini</t>
  </si>
  <si>
    <t>Amatori Velletri</t>
  </si>
  <si>
    <t>Coluccello</t>
  </si>
  <si>
    <t>Angelo</t>
  </si>
  <si>
    <t>atletica amatori velletri</t>
  </si>
  <si>
    <t>Graziani</t>
  </si>
  <si>
    <t>Rodolfo mario</t>
  </si>
  <si>
    <t>Plus Ultra</t>
  </si>
  <si>
    <t>Cosciotti</t>
  </si>
  <si>
    <t>Luca</t>
  </si>
  <si>
    <t>sport emotion</t>
  </si>
  <si>
    <t>Bottone</t>
  </si>
  <si>
    <t>Giulio</t>
  </si>
  <si>
    <t>galileo triathlon</t>
  </si>
  <si>
    <t>Fortini</t>
  </si>
  <si>
    <t>Filippo</t>
  </si>
  <si>
    <t>Silva</t>
  </si>
  <si>
    <t>Riccardo</t>
  </si>
  <si>
    <t>Libero</t>
  </si>
  <si>
    <t>Cannuccia</t>
  </si>
  <si>
    <t>Maria Teresa</t>
  </si>
  <si>
    <t>Running Evolution Colonna</t>
  </si>
  <si>
    <t>Mariotti</t>
  </si>
  <si>
    <t>Uisp lazio sud est</t>
  </si>
  <si>
    <t>Cennini</t>
  </si>
  <si>
    <t>Samuele</t>
  </si>
  <si>
    <t>Delmonaco</t>
  </si>
  <si>
    <t>Renzo</t>
  </si>
  <si>
    <t>Marconi</t>
  </si>
  <si>
    <t>Magredi mountain trail</t>
  </si>
  <si>
    <t>Campanelli</t>
  </si>
  <si>
    <t>Valerio</t>
  </si>
  <si>
    <t>Losio</t>
  </si>
  <si>
    <t>Augusto</t>
  </si>
  <si>
    <t>ASD Spirito Trail</t>
  </si>
  <si>
    <t>Minuto</t>
  </si>
  <si>
    <t>Sobrino</t>
  </si>
  <si>
    <t>Gian paolo</t>
  </si>
  <si>
    <t>LBM Sport Team</t>
  </si>
  <si>
    <t>Sordini</t>
  </si>
  <si>
    <t>Cordella</t>
  </si>
  <si>
    <t>Mauro</t>
  </si>
  <si>
    <t>Ambrogi</t>
  </si>
  <si>
    <t>David</t>
  </si>
  <si>
    <t>amatori podistica terni</t>
  </si>
  <si>
    <t>Ferrante</t>
  </si>
  <si>
    <t>Massari</t>
  </si>
  <si>
    <t>Dante</t>
  </si>
  <si>
    <t>GS Pieralisi</t>
  </si>
  <si>
    <t>Leonardi</t>
  </si>
  <si>
    <t>Daniele</t>
  </si>
  <si>
    <t>Top runners castelli romani</t>
  </si>
  <si>
    <t>Libertone</t>
  </si>
  <si>
    <t>Movimenti</t>
  </si>
  <si>
    <t>Arias</t>
  </si>
  <si>
    <t>Haydee tamara</t>
  </si>
  <si>
    <t>Volonte'</t>
  </si>
  <si>
    <t>Giovanni</t>
  </si>
  <si>
    <t>friesian team</t>
  </si>
  <si>
    <t>Cornetti</t>
  </si>
  <si>
    <t>Barbara</t>
  </si>
  <si>
    <t>Iacovelli</t>
  </si>
  <si>
    <t>Ferdinando</t>
  </si>
  <si>
    <t>Vaccaro</t>
  </si>
  <si>
    <t>Clara</t>
  </si>
  <si>
    <t>Cirinna'</t>
  </si>
  <si>
    <t>Okasha</t>
  </si>
  <si>
    <t>Cat Sport Roma</t>
  </si>
  <si>
    <t>Perrone Capano</t>
  </si>
  <si>
    <t>Adanti</t>
  </si>
  <si>
    <t>roma ecomaratona</t>
  </si>
  <si>
    <t>Cantini</t>
  </si>
  <si>
    <t>Gianfranco</t>
  </si>
  <si>
    <t>Trail dei due laghi</t>
  </si>
  <si>
    <t>Valenti</t>
  </si>
  <si>
    <t>Road runners club milano</t>
  </si>
  <si>
    <t>Ferranti</t>
  </si>
  <si>
    <t>Patrizia</t>
  </si>
  <si>
    <t>Maurizio</t>
  </si>
  <si>
    <t>Pietrarca</t>
  </si>
  <si>
    <t>Pasqualino</t>
  </si>
  <si>
    <t>Atl. Amatori Molise</t>
  </si>
  <si>
    <t>Menci</t>
  </si>
  <si>
    <t>Renato</t>
  </si>
  <si>
    <t>Ronda ghibellina</t>
  </si>
  <si>
    <t>Vigna</t>
  </si>
  <si>
    <t>Luigi</t>
  </si>
  <si>
    <t>lacerra</t>
  </si>
  <si>
    <t>Fiorenzo</t>
  </si>
  <si>
    <t>Polisportiva Namaste'</t>
  </si>
  <si>
    <t>Pravettoni</t>
  </si>
  <si>
    <t>Lorenzo</t>
  </si>
  <si>
    <t>Cesario</t>
  </si>
  <si>
    <t>pavia 628</t>
  </si>
  <si>
    <t>Pelliconi</t>
  </si>
  <si>
    <t>Molari</t>
  </si>
  <si>
    <t>Fabrizio</t>
  </si>
  <si>
    <t>Golfo dei poeti</t>
  </si>
  <si>
    <t>Duri</t>
  </si>
  <si>
    <t>Morini</t>
  </si>
  <si>
    <t>Giuseppe</t>
  </si>
  <si>
    <t>Di giorgio</t>
  </si>
  <si>
    <t>Tarallo</t>
  </si>
  <si>
    <t>Grisorio</t>
  </si>
  <si>
    <t>Vincenzo</t>
  </si>
  <si>
    <t>Am. Villa Pamphili</t>
  </si>
  <si>
    <t>Gambardella</t>
  </si>
  <si>
    <t>Cesare</t>
  </si>
  <si>
    <t>uisp roma</t>
  </si>
  <si>
    <t>Reali</t>
  </si>
  <si>
    <t>Camertoni</t>
  </si>
  <si>
    <t>Talone</t>
  </si>
  <si>
    <t>Davide</t>
  </si>
  <si>
    <t>Mocellin</t>
  </si>
  <si>
    <t>Marina</t>
  </si>
  <si>
    <t>Club Supermarathon</t>
  </si>
  <si>
    <t>Fanelli</t>
  </si>
  <si>
    <t>Atletica Tusculum RS 001</t>
  </si>
  <si>
    <t>Peiffer</t>
  </si>
  <si>
    <t>Daniel</t>
  </si>
  <si>
    <t>Orsini</t>
  </si>
  <si>
    <t>Peruzzini</t>
  </si>
  <si>
    <t>Domenico</t>
  </si>
  <si>
    <t>Papalini</t>
  </si>
  <si>
    <t>Mirco</t>
  </si>
  <si>
    <t>Ostia Antica athletea</t>
  </si>
  <si>
    <t>A.S.D. Podistica Solidarietà</t>
  </si>
  <si>
    <t>Ultra Trail dei Monti Cimini</t>
  </si>
  <si>
    <t xml:space="preserve">4ª edizione </t>
  </si>
  <si>
    <t>Viterbo (VT) Italia - Sabato 12/04/2014 ore 07.00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</si>
</sst>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3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/>
    </xf>
    <xf numFmtId="21" fontId="30" fillId="21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21" fontId="30" fillId="21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0" fontId="30" fillId="21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3" fillId="25" borderId="12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30" fillId="21" borderId="13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31" customWidth="1"/>
    <col min="6" max="7" width="10.7109375" style="2" customWidth="1"/>
    <col min="8" max="10" width="10.7109375" style="1" customWidth="1"/>
  </cols>
  <sheetData>
    <row r="1" spans="1:10" ht="45" customHeight="1">
      <c r="A1" s="37" t="s">
        <v>219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 customHeight="1">
      <c r="A2" s="38" t="s">
        <v>220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4" customHeight="1">
      <c r="A3" s="39" t="s">
        <v>221</v>
      </c>
      <c r="B3" s="39"/>
      <c r="C3" s="39"/>
      <c r="D3" s="39"/>
      <c r="E3" s="39"/>
      <c r="F3" s="39"/>
      <c r="G3" s="39"/>
      <c r="H3" s="39"/>
      <c r="I3" s="3" t="s">
        <v>0</v>
      </c>
      <c r="J3" s="4">
        <v>80</v>
      </c>
    </row>
    <row r="4" spans="1:10" ht="37.5" customHeight="1">
      <c r="A4" s="5" t="s">
        <v>1</v>
      </c>
      <c r="B4" s="6" t="s">
        <v>2</v>
      </c>
      <c r="C4" s="19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2" customFormat="1" ht="15" customHeight="1">
      <c r="A5" s="22">
        <v>1</v>
      </c>
      <c r="B5" s="42" t="s">
        <v>11</v>
      </c>
      <c r="C5" s="42" t="s">
        <v>12</v>
      </c>
      <c r="D5" s="22">
        <v>1975</v>
      </c>
      <c r="E5" s="42" t="s">
        <v>13</v>
      </c>
      <c r="F5" s="23">
        <v>0.3127662037037037</v>
      </c>
      <c r="G5" s="23">
        <v>0.3127662037037037</v>
      </c>
      <c r="H5" s="22" t="str">
        <f aca="true" t="shared" si="0" ref="H5:H68">TEXT(INT((HOUR(G5)*3600+MINUTE(G5)*60+SECOND(G5))/$J$3/60),"0")&amp;"."&amp;TEXT(MOD((HOUR(G5)*3600+MINUTE(G5)*60+SECOND(G5))/$J$3,60),"00")&amp;"/km"</f>
        <v>5.38/km</v>
      </c>
      <c r="I5" s="23">
        <f aca="true" t="shared" si="1" ref="I5:I67">G5-$G$5</f>
        <v>0</v>
      </c>
      <c r="J5" s="23">
        <f>G5-INDEX($G$5:$G$90,MATCH(D5,$D$5:$D$90,0))</f>
        <v>0</v>
      </c>
    </row>
    <row r="6" spans="1:10" s="12" customFormat="1" ht="15" customHeight="1">
      <c r="A6" s="13">
        <v>2</v>
      </c>
      <c r="B6" s="43" t="s">
        <v>14</v>
      </c>
      <c r="C6" s="43" t="s">
        <v>15</v>
      </c>
      <c r="D6" s="24">
        <v>1958</v>
      </c>
      <c r="E6" s="43" t="s">
        <v>16</v>
      </c>
      <c r="F6" s="25">
        <v>0.36511574074074077</v>
      </c>
      <c r="G6" s="25">
        <v>0.36511574074074077</v>
      </c>
      <c r="H6" s="13" t="str">
        <f t="shared" si="0"/>
        <v>6.34/km</v>
      </c>
      <c r="I6" s="15">
        <f t="shared" si="1"/>
        <v>0.05234953703703704</v>
      </c>
      <c r="J6" s="25">
        <f>G6-INDEX($G$5:$G$90,MATCH(D6,$D$5:$D$90,0))</f>
        <v>0</v>
      </c>
    </row>
    <row r="7" spans="1:10" s="12" customFormat="1" ht="15" customHeight="1">
      <c r="A7" s="13">
        <v>3</v>
      </c>
      <c r="B7" s="43" t="s">
        <v>17</v>
      </c>
      <c r="C7" s="43" t="s">
        <v>18</v>
      </c>
      <c r="D7" s="24">
        <v>1973</v>
      </c>
      <c r="E7" s="43" t="s">
        <v>19</v>
      </c>
      <c r="F7" s="25">
        <v>0.36515046296296294</v>
      </c>
      <c r="G7" s="25">
        <v>0.36515046296296294</v>
      </c>
      <c r="H7" s="13" t="str">
        <f t="shared" si="0"/>
        <v>6.34/km</v>
      </c>
      <c r="I7" s="15">
        <f t="shared" si="1"/>
        <v>0.052384259259259214</v>
      </c>
      <c r="J7" s="25">
        <f>G7-INDEX($G$5:$G$90,MATCH(D7,$D$5:$D$90,0))</f>
        <v>0</v>
      </c>
    </row>
    <row r="8" spans="1:10" s="12" customFormat="1" ht="15" customHeight="1">
      <c r="A8" s="13">
        <v>4</v>
      </c>
      <c r="B8" s="43" t="s">
        <v>20</v>
      </c>
      <c r="C8" s="43" t="s">
        <v>21</v>
      </c>
      <c r="D8" s="24">
        <v>1982</v>
      </c>
      <c r="E8" s="43" t="s">
        <v>22</v>
      </c>
      <c r="F8" s="25">
        <v>0.36861111111111106</v>
      </c>
      <c r="G8" s="25">
        <v>0.36861111111111106</v>
      </c>
      <c r="H8" s="13" t="str">
        <f t="shared" si="0"/>
        <v>6.38/km</v>
      </c>
      <c r="I8" s="15">
        <f t="shared" si="1"/>
        <v>0.05584490740740733</v>
      </c>
      <c r="J8" s="25">
        <f>G8-INDEX($G$5:$G$90,MATCH(D8,$D$5:$D$90,0))</f>
        <v>0</v>
      </c>
    </row>
    <row r="9" spans="1:10" s="12" customFormat="1" ht="15" customHeight="1">
      <c r="A9" s="13">
        <v>5</v>
      </c>
      <c r="B9" s="43" t="s">
        <v>23</v>
      </c>
      <c r="C9" s="43" t="s">
        <v>24</v>
      </c>
      <c r="D9" s="24">
        <v>1957</v>
      </c>
      <c r="E9" s="43" t="s">
        <v>25</v>
      </c>
      <c r="F9" s="25">
        <v>0.3702430555555556</v>
      </c>
      <c r="G9" s="25">
        <v>0.3702430555555556</v>
      </c>
      <c r="H9" s="13" t="str">
        <f t="shared" si="0"/>
        <v>6.40/km</v>
      </c>
      <c r="I9" s="15">
        <f t="shared" si="1"/>
        <v>0.05747685185185186</v>
      </c>
      <c r="J9" s="25">
        <f>G9-INDEX($G$5:$G$90,MATCH(D9,$D$5:$D$90,0))</f>
        <v>0</v>
      </c>
    </row>
    <row r="10" spans="1:10" s="12" customFormat="1" ht="15" customHeight="1">
      <c r="A10" s="13">
        <v>6</v>
      </c>
      <c r="B10" s="43" t="s">
        <v>26</v>
      </c>
      <c r="C10" s="43" t="s">
        <v>27</v>
      </c>
      <c r="D10" s="24">
        <v>1979</v>
      </c>
      <c r="E10" s="43" t="s">
        <v>28</v>
      </c>
      <c r="F10" s="25">
        <v>0.3755208333333333</v>
      </c>
      <c r="G10" s="25">
        <v>0.3755208333333333</v>
      </c>
      <c r="H10" s="13" t="str">
        <f t="shared" si="0"/>
        <v>6.46/km</v>
      </c>
      <c r="I10" s="15">
        <f t="shared" si="1"/>
        <v>0.06275462962962958</v>
      </c>
      <c r="J10" s="25">
        <f>G10-INDEX($G$5:$G$90,MATCH(D10,$D$5:$D$90,0))</f>
        <v>0</v>
      </c>
    </row>
    <row r="11" spans="1:10" s="12" customFormat="1" ht="15" customHeight="1">
      <c r="A11" s="24">
        <v>7</v>
      </c>
      <c r="B11" s="43" t="s">
        <v>29</v>
      </c>
      <c r="C11" s="43" t="s">
        <v>30</v>
      </c>
      <c r="D11" s="24">
        <v>1964</v>
      </c>
      <c r="E11" s="43" t="s">
        <v>31</v>
      </c>
      <c r="F11" s="25">
        <v>0.3897337962962963</v>
      </c>
      <c r="G11" s="25">
        <v>0.3897337962962963</v>
      </c>
      <c r="H11" s="24" t="str">
        <f t="shared" si="0"/>
        <v>7.01/km</v>
      </c>
      <c r="I11" s="25">
        <f t="shared" si="1"/>
        <v>0.07696759259259256</v>
      </c>
      <c r="J11" s="25">
        <f>G11-INDEX($G$5:$G$90,MATCH(D11,$D$5:$D$90,0))</f>
        <v>0</v>
      </c>
    </row>
    <row r="12" spans="1:10" s="12" customFormat="1" ht="15" customHeight="1">
      <c r="A12" s="13">
        <v>8</v>
      </c>
      <c r="B12" s="43" t="s">
        <v>32</v>
      </c>
      <c r="C12" s="43" t="s">
        <v>33</v>
      </c>
      <c r="D12" s="24">
        <v>1974</v>
      </c>
      <c r="E12" s="43" t="s">
        <v>34</v>
      </c>
      <c r="F12" s="25">
        <v>0.39515046296296297</v>
      </c>
      <c r="G12" s="25">
        <v>0.39515046296296297</v>
      </c>
      <c r="H12" s="13" t="str">
        <f t="shared" si="0"/>
        <v>7.07/km</v>
      </c>
      <c r="I12" s="15">
        <f t="shared" si="1"/>
        <v>0.08238425925925924</v>
      </c>
      <c r="J12" s="25">
        <f>G12-INDEX($G$5:$G$90,MATCH(D12,$D$5:$D$90,0))</f>
        <v>0</v>
      </c>
    </row>
    <row r="13" spans="1:10" s="12" customFormat="1" ht="15" customHeight="1">
      <c r="A13" s="13">
        <v>9</v>
      </c>
      <c r="B13" s="43" t="s">
        <v>35</v>
      </c>
      <c r="C13" s="43" t="s">
        <v>36</v>
      </c>
      <c r="D13" s="24">
        <v>1973</v>
      </c>
      <c r="E13" s="43" t="s">
        <v>37</v>
      </c>
      <c r="F13" s="25">
        <v>0.3959953703703704</v>
      </c>
      <c r="G13" s="25">
        <v>0.3959953703703704</v>
      </c>
      <c r="H13" s="13" t="str">
        <f t="shared" si="0"/>
        <v>7.08/km</v>
      </c>
      <c r="I13" s="15">
        <f t="shared" si="1"/>
        <v>0.08322916666666669</v>
      </c>
      <c r="J13" s="25">
        <f>G13-INDEX($G$5:$G$90,MATCH(D13,$D$5:$D$90,0))</f>
        <v>0.030844907407407474</v>
      </c>
    </row>
    <row r="14" spans="1:10" s="12" customFormat="1" ht="15" customHeight="1">
      <c r="A14" s="13">
        <v>10</v>
      </c>
      <c r="B14" s="43" t="s">
        <v>38</v>
      </c>
      <c r="C14" s="43" t="s">
        <v>15</v>
      </c>
      <c r="D14" s="24">
        <v>1977</v>
      </c>
      <c r="E14" s="43" t="s">
        <v>39</v>
      </c>
      <c r="F14" s="25">
        <v>0.3970023148148148</v>
      </c>
      <c r="G14" s="25">
        <v>0.3970023148148148</v>
      </c>
      <c r="H14" s="13" t="str">
        <f t="shared" si="0"/>
        <v>7.09/km</v>
      </c>
      <c r="I14" s="15">
        <f t="shared" si="1"/>
        <v>0.08423611111111107</v>
      </c>
      <c r="J14" s="25">
        <f>G14-INDEX($G$5:$G$90,MATCH(D14,$D$5:$D$90,0))</f>
        <v>0</v>
      </c>
    </row>
    <row r="15" spans="1:10" s="12" customFormat="1" ht="15" customHeight="1">
      <c r="A15" s="13">
        <v>11</v>
      </c>
      <c r="B15" s="43" t="s">
        <v>40</v>
      </c>
      <c r="C15" s="43" t="s">
        <v>41</v>
      </c>
      <c r="D15" s="24">
        <v>1963</v>
      </c>
      <c r="E15" s="43" t="s">
        <v>42</v>
      </c>
      <c r="F15" s="25">
        <v>0.40168981481481486</v>
      </c>
      <c r="G15" s="25">
        <v>0.40168981481481486</v>
      </c>
      <c r="H15" s="13" t="str">
        <f t="shared" si="0"/>
        <v>7.14/km</v>
      </c>
      <c r="I15" s="15">
        <f t="shared" si="1"/>
        <v>0.08892361111111113</v>
      </c>
      <c r="J15" s="25">
        <f>G15-INDEX($G$5:$G$90,MATCH(D15,$D$5:$D$90,0))</f>
        <v>0</v>
      </c>
    </row>
    <row r="16" spans="1:10" s="12" customFormat="1" ht="15" customHeight="1">
      <c r="A16" s="13">
        <v>12</v>
      </c>
      <c r="B16" s="43" t="s">
        <v>43</v>
      </c>
      <c r="C16" s="43" t="s">
        <v>44</v>
      </c>
      <c r="D16" s="24">
        <v>1963</v>
      </c>
      <c r="E16" s="43" t="s">
        <v>45</v>
      </c>
      <c r="F16" s="25">
        <v>0.40168981481481486</v>
      </c>
      <c r="G16" s="25">
        <v>0.40168981481481486</v>
      </c>
      <c r="H16" s="13" t="str">
        <f t="shared" si="0"/>
        <v>7.14/km</v>
      </c>
      <c r="I16" s="15">
        <f t="shared" si="1"/>
        <v>0.08892361111111113</v>
      </c>
      <c r="J16" s="25">
        <f>G16-INDEX($G$5:$G$90,MATCH(D16,$D$5:$D$90,0))</f>
        <v>0</v>
      </c>
    </row>
    <row r="17" spans="1:10" s="12" customFormat="1" ht="15" customHeight="1">
      <c r="A17" s="13">
        <v>13</v>
      </c>
      <c r="B17" s="43" t="s">
        <v>46</v>
      </c>
      <c r="C17" s="43" t="s">
        <v>47</v>
      </c>
      <c r="D17" s="24">
        <v>1977</v>
      </c>
      <c r="E17" s="43" t="s">
        <v>48</v>
      </c>
      <c r="F17" s="25">
        <v>0.41097222222222224</v>
      </c>
      <c r="G17" s="25">
        <v>0.41097222222222224</v>
      </c>
      <c r="H17" s="13" t="str">
        <f t="shared" si="0"/>
        <v>7.24/km</v>
      </c>
      <c r="I17" s="15">
        <f t="shared" si="1"/>
        <v>0.09820601851851851</v>
      </c>
      <c r="J17" s="25">
        <f>G17-INDEX($G$5:$G$90,MATCH(D17,$D$5:$D$90,0))</f>
        <v>0.013969907407407445</v>
      </c>
    </row>
    <row r="18" spans="1:10" s="12" customFormat="1" ht="15" customHeight="1">
      <c r="A18" s="24">
        <v>14</v>
      </c>
      <c r="B18" s="43" t="s">
        <v>49</v>
      </c>
      <c r="C18" s="43" t="s">
        <v>50</v>
      </c>
      <c r="D18" s="24">
        <v>1971</v>
      </c>
      <c r="E18" s="43" t="s">
        <v>51</v>
      </c>
      <c r="F18" s="25">
        <v>0.41351851851851856</v>
      </c>
      <c r="G18" s="25">
        <v>0.41351851851851856</v>
      </c>
      <c r="H18" s="24" t="str">
        <f t="shared" si="0"/>
        <v>7.27/km</v>
      </c>
      <c r="I18" s="25">
        <f t="shared" si="1"/>
        <v>0.10075231481481484</v>
      </c>
      <c r="J18" s="25">
        <f>G18-INDEX($G$5:$G$90,MATCH(D18,$D$5:$D$90,0))</f>
        <v>0</v>
      </c>
    </row>
    <row r="19" spans="1:10" s="12" customFormat="1" ht="15" customHeight="1">
      <c r="A19" s="13">
        <v>15</v>
      </c>
      <c r="B19" s="43" t="s">
        <v>52</v>
      </c>
      <c r="C19" s="43" t="s">
        <v>53</v>
      </c>
      <c r="D19" s="24">
        <v>1979</v>
      </c>
      <c r="E19" s="43" t="s">
        <v>54</v>
      </c>
      <c r="F19" s="25">
        <v>0.4145138888888889</v>
      </c>
      <c r="G19" s="25">
        <v>0.4145138888888889</v>
      </c>
      <c r="H19" s="13" t="str">
        <f t="shared" si="0"/>
        <v>7.28/km</v>
      </c>
      <c r="I19" s="15">
        <f t="shared" si="1"/>
        <v>0.10174768518518518</v>
      </c>
      <c r="J19" s="25">
        <f>G19-INDEX($G$5:$G$90,MATCH(D19,$D$5:$D$90,0))</f>
        <v>0.0389930555555556</v>
      </c>
    </row>
    <row r="20" spans="1:10" s="12" customFormat="1" ht="15" customHeight="1">
      <c r="A20" s="13">
        <v>16</v>
      </c>
      <c r="B20" s="43" t="s">
        <v>55</v>
      </c>
      <c r="C20" s="43" t="s">
        <v>56</v>
      </c>
      <c r="D20" s="24">
        <v>1955</v>
      </c>
      <c r="E20" s="43" t="s">
        <v>57</v>
      </c>
      <c r="F20" s="25">
        <v>0.4191319444444444</v>
      </c>
      <c r="G20" s="25">
        <v>0.4191319444444444</v>
      </c>
      <c r="H20" s="13" t="str">
        <f t="shared" si="0"/>
        <v>7.33/km</v>
      </c>
      <c r="I20" s="15">
        <f t="shared" si="1"/>
        <v>0.10636574074074068</v>
      </c>
      <c r="J20" s="25">
        <f>G20-INDEX($G$5:$G$90,MATCH(D20,$D$5:$D$90,0))</f>
        <v>0</v>
      </c>
    </row>
    <row r="21" spans="1:10" s="12" customFormat="1" ht="15" customHeight="1">
      <c r="A21" s="13">
        <v>17</v>
      </c>
      <c r="B21" s="43" t="s">
        <v>58</v>
      </c>
      <c r="C21" s="43" t="s">
        <v>59</v>
      </c>
      <c r="D21" s="24">
        <v>1966</v>
      </c>
      <c r="E21" s="43" t="s">
        <v>60</v>
      </c>
      <c r="F21" s="25">
        <v>0.4240277777777777</v>
      </c>
      <c r="G21" s="25">
        <v>0.4240277777777777</v>
      </c>
      <c r="H21" s="13" t="str">
        <f t="shared" si="0"/>
        <v>7.38/km</v>
      </c>
      <c r="I21" s="15">
        <f t="shared" si="1"/>
        <v>0.111261574074074</v>
      </c>
      <c r="J21" s="25">
        <f>G21-INDEX($G$5:$G$90,MATCH(D21,$D$5:$D$90,0))</f>
        <v>0</v>
      </c>
    </row>
    <row r="22" spans="1:10" s="12" customFormat="1" ht="15" customHeight="1">
      <c r="A22" s="13">
        <v>18</v>
      </c>
      <c r="B22" s="43" t="s">
        <v>61</v>
      </c>
      <c r="C22" s="43" t="s">
        <v>62</v>
      </c>
      <c r="D22" s="24">
        <v>1976</v>
      </c>
      <c r="E22" s="43" t="s">
        <v>63</v>
      </c>
      <c r="F22" s="25">
        <v>0.44180555555555556</v>
      </c>
      <c r="G22" s="25">
        <v>0.44180555555555556</v>
      </c>
      <c r="H22" s="13" t="str">
        <f t="shared" si="0"/>
        <v>7.57/km</v>
      </c>
      <c r="I22" s="15">
        <f t="shared" si="1"/>
        <v>0.12903935185185184</v>
      </c>
      <c r="J22" s="25">
        <f>G22-INDEX($G$5:$G$90,MATCH(D22,$D$5:$D$90,0))</f>
        <v>0</v>
      </c>
    </row>
    <row r="23" spans="1:10" s="12" customFormat="1" ht="15" customHeight="1">
      <c r="A23" s="13">
        <v>19</v>
      </c>
      <c r="B23" s="43" t="s">
        <v>64</v>
      </c>
      <c r="C23" s="43" t="s">
        <v>65</v>
      </c>
      <c r="D23" s="24">
        <v>1974</v>
      </c>
      <c r="E23" s="43" t="s">
        <v>16</v>
      </c>
      <c r="F23" s="25">
        <v>0.4440972222222222</v>
      </c>
      <c r="G23" s="25">
        <v>0.4440972222222222</v>
      </c>
      <c r="H23" s="13" t="str">
        <f t="shared" si="0"/>
        <v>7.60/km</v>
      </c>
      <c r="I23" s="15">
        <f t="shared" si="1"/>
        <v>0.13133101851851847</v>
      </c>
      <c r="J23" s="25">
        <f>G23-INDEX($G$5:$G$90,MATCH(D23,$D$5:$D$90,0))</f>
        <v>0.04894675925925923</v>
      </c>
    </row>
    <row r="24" spans="1:10" s="12" customFormat="1" ht="15" customHeight="1">
      <c r="A24" s="13">
        <v>20</v>
      </c>
      <c r="B24" s="43" t="s">
        <v>66</v>
      </c>
      <c r="C24" s="43" t="s">
        <v>67</v>
      </c>
      <c r="D24" s="24">
        <v>1974</v>
      </c>
      <c r="E24" s="43" t="s">
        <v>19</v>
      </c>
      <c r="F24" s="25">
        <v>0.4447569444444444</v>
      </c>
      <c r="G24" s="25">
        <v>0.4447569444444444</v>
      </c>
      <c r="H24" s="13" t="str">
        <f t="shared" si="0"/>
        <v>8.00/km</v>
      </c>
      <c r="I24" s="15">
        <f t="shared" si="1"/>
        <v>0.1319907407407407</v>
      </c>
      <c r="J24" s="25">
        <f>G24-INDEX($G$5:$G$90,MATCH(D24,$D$5:$D$90,0))</f>
        <v>0.049606481481481446</v>
      </c>
    </row>
    <row r="25" spans="1:10" s="12" customFormat="1" ht="15" customHeight="1">
      <c r="A25" s="13">
        <v>21</v>
      </c>
      <c r="B25" s="43" t="s">
        <v>68</v>
      </c>
      <c r="C25" s="43" t="s">
        <v>69</v>
      </c>
      <c r="D25" s="24">
        <v>1980</v>
      </c>
      <c r="E25" s="43" t="s">
        <v>70</v>
      </c>
      <c r="F25" s="25">
        <v>0.44538194444444446</v>
      </c>
      <c r="G25" s="25">
        <v>0.44538194444444446</v>
      </c>
      <c r="H25" s="13" t="str">
        <f t="shared" si="0"/>
        <v>8.01/km</v>
      </c>
      <c r="I25" s="15">
        <f t="shared" si="1"/>
        <v>0.13261574074074073</v>
      </c>
      <c r="J25" s="25">
        <f>G25-INDEX($G$5:$G$90,MATCH(D25,$D$5:$D$90,0))</f>
        <v>0</v>
      </c>
    </row>
    <row r="26" spans="1:10" s="12" customFormat="1" ht="15" customHeight="1">
      <c r="A26" s="13">
        <v>22</v>
      </c>
      <c r="B26" s="43" t="s">
        <v>71</v>
      </c>
      <c r="C26" s="43" t="s">
        <v>72</v>
      </c>
      <c r="D26" s="24">
        <v>1976</v>
      </c>
      <c r="E26" s="43" t="s">
        <v>73</v>
      </c>
      <c r="F26" s="25">
        <v>0.44538194444444446</v>
      </c>
      <c r="G26" s="25">
        <v>0.44538194444444446</v>
      </c>
      <c r="H26" s="13" t="str">
        <f t="shared" si="0"/>
        <v>8.01/km</v>
      </c>
      <c r="I26" s="15">
        <f t="shared" si="1"/>
        <v>0.13261574074074073</v>
      </c>
      <c r="J26" s="25">
        <f>G26-INDEX($G$5:$G$90,MATCH(D26,$D$5:$D$90,0))</f>
        <v>0.003576388888888893</v>
      </c>
    </row>
    <row r="27" spans="1:10" s="12" customFormat="1" ht="15" customHeight="1">
      <c r="A27" s="13">
        <v>23</v>
      </c>
      <c r="B27" s="43" t="s">
        <v>74</v>
      </c>
      <c r="C27" s="43" t="s">
        <v>75</v>
      </c>
      <c r="D27" s="24">
        <v>1970</v>
      </c>
      <c r="E27" s="43" t="s">
        <v>76</v>
      </c>
      <c r="F27" s="25">
        <v>0.4499074074074074</v>
      </c>
      <c r="G27" s="25">
        <v>0.4499074074074074</v>
      </c>
      <c r="H27" s="13" t="str">
        <f t="shared" si="0"/>
        <v>8.06/km</v>
      </c>
      <c r="I27" s="15">
        <f t="shared" si="1"/>
        <v>0.1371412037037037</v>
      </c>
      <c r="J27" s="25">
        <f>G27-INDEX($G$5:$G$90,MATCH(D27,$D$5:$D$90,0))</f>
        <v>0</v>
      </c>
    </row>
    <row r="28" spans="1:10" s="16" customFormat="1" ht="15" customHeight="1">
      <c r="A28" s="13">
        <v>24</v>
      </c>
      <c r="B28" s="43" t="s">
        <v>77</v>
      </c>
      <c r="C28" s="43" t="s">
        <v>78</v>
      </c>
      <c r="D28" s="24">
        <v>1971</v>
      </c>
      <c r="E28" s="43" t="s">
        <v>79</v>
      </c>
      <c r="F28" s="25">
        <v>0.4499074074074074</v>
      </c>
      <c r="G28" s="25">
        <v>0.4499074074074074</v>
      </c>
      <c r="H28" s="13" t="str">
        <f t="shared" si="0"/>
        <v>8.06/km</v>
      </c>
      <c r="I28" s="15">
        <f t="shared" si="1"/>
        <v>0.1371412037037037</v>
      </c>
      <c r="J28" s="25">
        <f>G28-INDEX($G$5:$G$90,MATCH(D28,$D$5:$D$90,0))</f>
        <v>0.03638888888888886</v>
      </c>
    </row>
    <row r="29" spans="1:10" ht="15" customHeight="1">
      <c r="A29" s="13">
        <v>25</v>
      </c>
      <c r="B29" s="43" t="s">
        <v>80</v>
      </c>
      <c r="C29" s="43" t="s">
        <v>81</v>
      </c>
      <c r="D29" s="24">
        <v>1957</v>
      </c>
      <c r="E29" s="43" t="s">
        <v>82</v>
      </c>
      <c r="F29" s="25">
        <v>0.4499074074074074</v>
      </c>
      <c r="G29" s="25">
        <v>0.4499074074074074</v>
      </c>
      <c r="H29" s="13" t="str">
        <f t="shared" si="0"/>
        <v>8.06/km</v>
      </c>
      <c r="I29" s="15">
        <f t="shared" si="1"/>
        <v>0.1371412037037037</v>
      </c>
      <c r="J29" s="25">
        <f>G29-INDEX($G$5:$G$90,MATCH(D29,$D$5:$D$90,0))</f>
        <v>0.07966435185185183</v>
      </c>
    </row>
    <row r="30" spans="1:10" ht="15" customHeight="1">
      <c r="A30" s="24">
        <v>26</v>
      </c>
      <c r="B30" s="43" t="s">
        <v>83</v>
      </c>
      <c r="C30" s="43" t="s">
        <v>84</v>
      </c>
      <c r="D30" s="24">
        <v>1967</v>
      </c>
      <c r="E30" s="43" t="s">
        <v>85</v>
      </c>
      <c r="F30" s="25">
        <v>0.4499074074074074</v>
      </c>
      <c r="G30" s="25">
        <v>0.4499074074074074</v>
      </c>
      <c r="H30" s="24" t="str">
        <f t="shared" si="0"/>
        <v>8.06/km</v>
      </c>
      <c r="I30" s="25">
        <f t="shared" si="1"/>
        <v>0.1371412037037037</v>
      </c>
      <c r="J30" s="25">
        <f>G30-INDEX($G$5:$G$90,MATCH(D30,$D$5:$D$90,0))</f>
        <v>0</v>
      </c>
    </row>
    <row r="31" spans="1:10" ht="15" customHeight="1">
      <c r="A31" s="13">
        <v>27</v>
      </c>
      <c r="B31" s="43" t="s">
        <v>86</v>
      </c>
      <c r="C31" s="43" t="s">
        <v>87</v>
      </c>
      <c r="D31" s="24">
        <v>1975</v>
      </c>
      <c r="E31" s="43" t="s">
        <v>88</v>
      </c>
      <c r="F31" s="25">
        <v>0.4558333333333333</v>
      </c>
      <c r="G31" s="25">
        <v>0.4558333333333333</v>
      </c>
      <c r="H31" s="13" t="str">
        <f t="shared" si="0"/>
        <v>8.12/km</v>
      </c>
      <c r="I31" s="15">
        <f t="shared" si="1"/>
        <v>0.14306712962962959</v>
      </c>
      <c r="J31" s="25">
        <f>G31-INDEX($G$5:$G$90,MATCH(D31,$D$5:$D$90,0))</f>
        <v>0.14306712962962959</v>
      </c>
    </row>
    <row r="32" spans="1:10" ht="15" customHeight="1">
      <c r="A32" s="13">
        <v>28</v>
      </c>
      <c r="B32" s="43" t="s">
        <v>89</v>
      </c>
      <c r="C32" s="43" t="s">
        <v>90</v>
      </c>
      <c r="D32" s="24">
        <v>1962</v>
      </c>
      <c r="E32" s="43" t="s">
        <v>91</v>
      </c>
      <c r="F32" s="25">
        <v>0.4562847222222222</v>
      </c>
      <c r="G32" s="25">
        <v>0.4562847222222222</v>
      </c>
      <c r="H32" s="13" t="str">
        <f t="shared" si="0"/>
        <v>8.13/km</v>
      </c>
      <c r="I32" s="15">
        <f t="shared" si="1"/>
        <v>0.1435185185185185</v>
      </c>
      <c r="J32" s="25">
        <f>G32-INDEX($G$5:$G$90,MATCH(D32,$D$5:$D$90,0))</f>
        <v>0</v>
      </c>
    </row>
    <row r="33" spans="1:10" ht="15" customHeight="1">
      <c r="A33" s="13">
        <v>29</v>
      </c>
      <c r="B33" s="43" t="s">
        <v>92</v>
      </c>
      <c r="C33" s="43" t="s">
        <v>33</v>
      </c>
      <c r="D33" s="24">
        <v>1971</v>
      </c>
      <c r="E33" s="43" t="s">
        <v>93</v>
      </c>
      <c r="F33" s="25">
        <v>0.4570370370370371</v>
      </c>
      <c r="G33" s="25">
        <v>0.4570370370370371</v>
      </c>
      <c r="H33" s="13" t="str">
        <f t="shared" si="0"/>
        <v>8.14/km</v>
      </c>
      <c r="I33" s="15">
        <f t="shared" si="1"/>
        <v>0.14427083333333335</v>
      </c>
      <c r="J33" s="25">
        <f>G33-INDEX($G$5:$G$90,MATCH(D33,$D$5:$D$90,0))</f>
        <v>0.04351851851851851</v>
      </c>
    </row>
    <row r="34" spans="1:10" ht="15" customHeight="1">
      <c r="A34" s="13">
        <v>30</v>
      </c>
      <c r="B34" s="43" t="s">
        <v>94</v>
      </c>
      <c r="C34" s="43" t="s">
        <v>95</v>
      </c>
      <c r="D34" s="24">
        <v>1958</v>
      </c>
      <c r="E34" s="43" t="s">
        <v>96</v>
      </c>
      <c r="F34" s="25">
        <v>0.4570370370370371</v>
      </c>
      <c r="G34" s="25">
        <v>0.4570370370370371</v>
      </c>
      <c r="H34" s="13" t="str">
        <f t="shared" si="0"/>
        <v>8.14/km</v>
      </c>
      <c r="I34" s="15">
        <f t="shared" si="1"/>
        <v>0.14427083333333335</v>
      </c>
      <c r="J34" s="25">
        <f>G34-INDEX($G$5:$G$90,MATCH(D34,$D$5:$D$90,0))</f>
        <v>0.0919212962962963</v>
      </c>
    </row>
    <row r="35" spans="1:10" ht="15" customHeight="1">
      <c r="A35" s="13">
        <v>31</v>
      </c>
      <c r="B35" s="43" t="s">
        <v>97</v>
      </c>
      <c r="C35" s="43" t="s">
        <v>98</v>
      </c>
      <c r="D35" s="24">
        <v>1961</v>
      </c>
      <c r="E35" s="43" t="s">
        <v>99</v>
      </c>
      <c r="F35" s="25">
        <v>0.46075231481481477</v>
      </c>
      <c r="G35" s="25">
        <v>0.46075231481481477</v>
      </c>
      <c r="H35" s="13" t="str">
        <f t="shared" si="0"/>
        <v>8.18/km</v>
      </c>
      <c r="I35" s="15">
        <f t="shared" si="1"/>
        <v>0.14798611111111104</v>
      </c>
      <c r="J35" s="25">
        <f>G35-INDEX($G$5:$G$90,MATCH(D35,$D$5:$D$90,0))</f>
        <v>0</v>
      </c>
    </row>
    <row r="36" spans="1:10" ht="15" customHeight="1">
      <c r="A36" s="13">
        <v>32</v>
      </c>
      <c r="B36" s="43" t="s">
        <v>100</v>
      </c>
      <c r="C36" s="43" t="s">
        <v>101</v>
      </c>
      <c r="D36" s="24">
        <v>1979</v>
      </c>
      <c r="E36" s="43" t="s">
        <v>102</v>
      </c>
      <c r="F36" s="25">
        <v>0.4611921296296296</v>
      </c>
      <c r="G36" s="25">
        <v>0.4611921296296296</v>
      </c>
      <c r="H36" s="13" t="str">
        <f t="shared" si="0"/>
        <v>8.18/km</v>
      </c>
      <c r="I36" s="15">
        <f t="shared" si="1"/>
        <v>0.14842592592592585</v>
      </c>
      <c r="J36" s="25">
        <f>G36-INDEX($G$5:$G$90,MATCH(D36,$D$5:$D$90,0))</f>
        <v>0.08567129629629627</v>
      </c>
    </row>
    <row r="37" spans="1:10" ht="15" customHeight="1">
      <c r="A37" s="13">
        <v>33</v>
      </c>
      <c r="B37" s="43" t="s">
        <v>103</v>
      </c>
      <c r="C37" s="43" t="s">
        <v>104</v>
      </c>
      <c r="D37" s="24">
        <v>1968</v>
      </c>
      <c r="E37" s="43" t="s">
        <v>105</v>
      </c>
      <c r="F37" s="25">
        <v>0.46236111111111106</v>
      </c>
      <c r="G37" s="25">
        <v>0.46236111111111106</v>
      </c>
      <c r="H37" s="13" t="str">
        <f t="shared" si="0"/>
        <v>8.19/km</v>
      </c>
      <c r="I37" s="15">
        <f t="shared" si="1"/>
        <v>0.14959490740740733</v>
      </c>
      <c r="J37" s="25">
        <f>G37-INDEX($G$5:$G$90,MATCH(D37,$D$5:$D$90,0))</f>
        <v>0</v>
      </c>
    </row>
    <row r="38" spans="1:10" ht="15" customHeight="1">
      <c r="A38" s="13">
        <v>34</v>
      </c>
      <c r="B38" s="43" t="s">
        <v>106</v>
      </c>
      <c r="C38" s="43" t="s">
        <v>107</v>
      </c>
      <c r="D38" s="24">
        <v>1969</v>
      </c>
      <c r="E38" s="43" t="s">
        <v>28</v>
      </c>
      <c r="F38" s="25">
        <v>0.46236111111111106</v>
      </c>
      <c r="G38" s="25">
        <v>0.46236111111111106</v>
      </c>
      <c r="H38" s="13" t="str">
        <f t="shared" si="0"/>
        <v>8.19/km</v>
      </c>
      <c r="I38" s="15">
        <f t="shared" si="1"/>
        <v>0.14959490740740733</v>
      </c>
      <c r="J38" s="25">
        <f>G38-INDEX($G$5:$G$90,MATCH(D38,$D$5:$D$90,0))</f>
        <v>0</v>
      </c>
    </row>
    <row r="39" spans="1:10" ht="15" customHeight="1">
      <c r="A39" s="13">
        <v>35</v>
      </c>
      <c r="B39" s="43" t="s">
        <v>108</v>
      </c>
      <c r="C39" s="43" t="s">
        <v>109</v>
      </c>
      <c r="D39" s="24">
        <v>1963</v>
      </c>
      <c r="E39" s="43" t="s">
        <v>110</v>
      </c>
      <c r="F39" s="25">
        <v>0.4626388888888889</v>
      </c>
      <c r="G39" s="25">
        <v>0.4626388888888889</v>
      </c>
      <c r="H39" s="13" t="str">
        <f t="shared" si="0"/>
        <v>8.20/km</v>
      </c>
      <c r="I39" s="15">
        <f t="shared" si="1"/>
        <v>0.14987268518518515</v>
      </c>
      <c r="J39" s="25">
        <f>G39-INDEX($G$5:$G$90,MATCH(D39,$D$5:$D$90,0))</f>
        <v>0.06094907407407402</v>
      </c>
    </row>
    <row r="40" spans="1:10" ht="15" customHeight="1">
      <c r="A40" s="24">
        <v>36</v>
      </c>
      <c r="B40" s="43" t="s">
        <v>111</v>
      </c>
      <c r="C40" s="43" t="s">
        <v>112</v>
      </c>
      <c r="D40" s="24">
        <v>1976</v>
      </c>
      <c r="E40" s="43" t="s">
        <v>113</v>
      </c>
      <c r="F40" s="25">
        <v>0.4684490740740741</v>
      </c>
      <c r="G40" s="25">
        <v>0.4684490740740741</v>
      </c>
      <c r="H40" s="24" t="str">
        <f t="shared" si="0"/>
        <v>8.26/km</v>
      </c>
      <c r="I40" s="25">
        <f t="shared" si="1"/>
        <v>0.15568287037037037</v>
      </c>
      <c r="J40" s="25">
        <f>G40-INDEX($G$5:$G$90,MATCH(D40,$D$5:$D$90,0))</f>
        <v>0.02664351851851854</v>
      </c>
    </row>
    <row r="41" spans="1:10" ht="15" customHeight="1">
      <c r="A41" s="13">
        <v>37</v>
      </c>
      <c r="B41" s="43" t="s">
        <v>114</v>
      </c>
      <c r="C41" s="43" t="s">
        <v>33</v>
      </c>
      <c r="D41" s="24">
        <v>1969</v>
      </c>
      <c r="E41" s="43" t="s">
        <v>115</v>
      </c>
      <c r="F41" s="25">
        <v>0.4684490740740741</v>
      </c>
      <c r="G41" s="25">
        <v>0.4684490740740741</v>
      </c>
      <c r="H41" s="13" t="str">
        <f t="shared" si="0"/>
        <v>8.26/km</v>
      </c>
      <c r="I41" s="15">
        <f t="shared" si="1"/>
        <v>0.15568287037037037</v>
      </c>
      <c r="J41" s="25">
        <f>G41-INDEX($G$5:$G$90,MATCH(D41,$D$5:$D$90,0))</f>
        <v>0.006087962962963045</v>
      </c>
    </row>
    <row r="42" spans="1:10" ht="15" customHeight="1">
      <c r="A42" s="13">
        <v>38</v>
      </c>
      <c r="B42" s="43" t="s">
        <v>116</v>
      </c>
      <c r="C42" s="43" t="s">
        <v>117</v>
      </c>
      <c r="D42" s="24">
        <v>1979</v>
      </c>
      <c r="E42" s="43" t="s">
        <v>88</v>
      </c>
      <c r="F42" s="25">
        <v>0.4701041666666667</v>
      </c>
      <c r="G42" s="25">
        <v>0.4701041666666667</v>
      </c>
      <c r="H42" s="13" t="str">
        <f t="shared" si="0"/>
        <v>8.28/km</v>
      </c>
      <c r="I42" s="15">
        <f t="shared" si="1"/>
        <v>0.15733796296296299</v>
      </c>
      <c r="J42" s="25">
        <f>G42-INDEX($G$5:$G$90,MATCH(D42,$D$5:$D$90,0))</f>
        <v>0.09458333333333341</v>
      </c>
    </row>
    <row r="43" spans="1:10" ht="15" customHeight="1">
      <c r="A43" s="13">
        <v>39</v>
      </c>
      <c r="B43" s="43" t="s">
        <v>118</v>
      </c>
      <c r="C43" s="43" t="s">
        <v>119</v>
      </c>
      <c r="D43" s="24">
        <v>1977</v>
      </c>
      <c r="E43" s="43" t="s">
        <v>57</v>
      </c>
      <c r="F43" s="25">
        <v>0.47597222222222224</v>
      </c>
      <c r="G43" s="25">
        <v>0.47597222222222224</v>
      </c>
      <c r="H43" s="13" t="str">
        <f t="shared" si="0"/>
        <v>8.34/km</v>
      </c>
      <c r="I43" s="15">
        <f t="shared" si="1"/>
        <v>0.16320601851851851</v>
      </c>
      <c r="J43" s="25">
        <f>G43-INDEX($G$5:$G$90,MATCH(D43,$D$5:$D$90,0))</f>
        <v>0.07896990740740745</v>
      </c>
    </row>
    <row r="44" spans="1:10" ht="15" customHeight="1">
      <c r="A44" s="13">
        <v>40</v>
      </c>
      <c r="B44" s="43" t="s">
        <v>120</v>
      </c>
      <c r="C44" s="43" t="s">
        <v>47</v>
      </c>
      <c r="D44" s="24">
        <v>1969</v>
      </c>
      <c r="E44" s="43" t="s">
        <v>121</v>
      </c>
      <c r="F44" s="25">
        <v>0.48540509259259257</v>
      </c>
      <c r="G44" s="25">
        <v>0.48540509259259257</v>
      </c>
      <c r="H44" s="13" t="str">
        <f t="shared" si="0"/>
        <v>8.44/km</v>
      </c>
      <c r="I44" s="15">
        <f t="shared" si="1"/>
        <v>0.17263888888888884</v>
      </c>
      <c r="J44" s="25">
        <f>G44-INDEX($G$5:$G$90,MATCH(D44,$D$5:$D$90,0))</f>
        <v>0.023043981481481512</v>
      </c>
    </row>
    <row r="45" spans="1:10" ht="15" customHeight="1">
      <c r="A45" s="24">
        <v>41</v>
      </c>
      <c r="B45" s="43" t="s">
        <v>122</v>
      </c>
      <c r="C45" s="43" t="s">
        <v>123</v>
      </c>
      <c r="D45" s="24">
        <v>1975</v>
      </c>
      <c r="E45" s="43" t="s">
        <v>28</v>
      </c>
      <c r="F45" s="25">
        <v>0.48790509259259257</v>
      </c>
      <c r="G45" s="25">
        <v>0.48790509259259257</v>
      </c>
      <c r="H45" s="24" t="str">
        <f t="shared" si="0"/>
        <v>8.47/km</v>
      </c>
      <c r="I45" s="25">
        <f t="shared" si="1"/>
        <v>0.17513888888888884</v>
      </c>
      <c r="J45" s="25">
        <f>G45-INDEX($G$5:$G$90,MATCH(D45,$D$5:$D$90,0))</f>
        <v>0.17513888888888884</v>
      </c>
    </row>
    <row r="46" spans="1:10" ht="15" customHeight="1">
      <c r="A46" s="13">
        <v>42</v>
      </c>
      <c r="B46" s="43" t="s">
        <v>124</v>
      </c>
      <c r="C46" s="43" t="s">
        <v>125</v>
      </c>
      <c r="D46" s="24">
        <v>1970</v>
      </c>
      <c r="E46" s="43" t="s">
        <v>126</v>
      </c>
      <c r="F46" s="25">
        <v>0.48833333333333334</v>
      </c>
      <c r="G46" s="25">
        <v>0.48833333333333334</v>
      </c>
      <c r="H46" s="13" t="str">
        <f t="shared" si="0"/>
        <v>8.47/km</v>
      </c>
      <c r="I46" s="15">
        <f t="shared" si="1"/>
        <v>0.17556712962962961</v>
      </c>
      <c r="J46" s="25">
        <f>G46-INDEX($G$5:$G$90,MATCH(D46,$D$5:$D$90,0))</f>
        <v>0.03842592592592592</v>
      </c>
    </row>
    <row r="47" spans="1:10" ht="15" customHeight="1">
      <c r="A47" s="13">
        <v>43</v>
      </c>
      <c r="B47" s="43" t="s">
        <v>127</v>
      </c>
      <c r="C47" s="43" t="s">
        <v>95</v>
      </c>
      <c r="D47" s="24">
        <v>1967</v>
      </c>
      <c r="E47" s="43" t="s">
        <v>28</v>
      </c>
      <c r="F47" s="25">
        <v>0.4928587962962963</v>
      </c>
      <c r="G47" s="25">
        <v>0.4928587962962963</v>
      </c>
      <c r="H47" s="13" t="str">
        <f t="shared" si="0"/>
        <v>8.52/km</v>
      </c>
      <c r="I47" s="15">
        <f t="shared" si="1"/>
        <v>0.18009259259259258</v>
      </c>
      <c r="J47" s="25">
        <f>G47-INDEX($G$5:$G$90,MATCH(D47,$D$5:$D$90,0))</f>
        <v>0.042951388888888886</v>
      </c>
    </row>
    <row r="48" spans="1:10" ht="15" customHeight="1">
      <c r="A48" s="13">
        <v>44</v>
      </c>
      <c r="B48" s="43" t="s">
        <v>128</v>
      </c>
      <c r="C48" s="43" t="s">
        <v>129</v>
      </c>
      <c r="D48" s="24">
        <v>1965</v>
      </c>
      <c r="E48" s="43" t="s">
        <v>130</v>
      </c>
      <c r="F48" s="25">
        <v>0.49752314814814813</v>
      </c>
      <c r="G48" s="25">
        <v>0.49752314814814813</v>
      </c>
      <c r="H48" s="13" t="str">
        <f t="shared" si="0"/>
        <v>8.57/km</v>
      </c>
      <c r="I48" s="15">
        <f t="shared" si="1"/>
        <v>0.1847569444444444</v>
      </c>
      <c r="J48" s="25">
        <f>G48-INDEX($G$5:$G$90,MATCH(D48,$D$5:$D$90,0))</f>
        <v>0</v>
      </c>
    </row>
    <row r="49" spans="1:10" ht="15" customHeight="1">
      <c r="A49" s="13">
        <v>45</v>
      </c>
      <c r="B49" s="43" t="s">
        <v>131</v>
      </c>
      <c r="C49" s="43" t="s">
        <v>109</v>
      </c>
      <c r="D49" s="24">
        <v>1993</v>
      </c>
      <c r="E49" s="43" t="s">
        <v>110</v>
      </c>
      <c r="F49" s="25">
        <v>0.49997685185185187</v>
      </c>
      <c r="G49" s="25">
        <v>0.49997685185185187</v>
      </c>
      <c r="H49" s="13" t="str">
        <f t="shared" si="0"/>
        <v>8.60/km</v>
      </c>
      <c r="I49" s="15">
        <f t="shared" si="1"/>
        <v>0.18721064814814814</v>
      </c>
      <c r="J49" s="25">
        <f>G49-INDEX($G$5:$G$90,MATCH(D49,$D$5:$D$90,0))</f>
        <v>0</v>
      </c>
    </row>
    <row r="50" spans="1:10" ht="15" customHeight="1">
      <c r="A50" s="13">
        <v>46</v>
      </c>
      <c r="B50" s="43" t="s">
        <v>132</v>
      </c>
      <c r="C50" s="43" t="s">
        <v>133</v>
      </c>
      <c r="D50" s="24">
        <v>1961</v>
      </c>
      <c r="E50" s="43" t="s">
        <v>28</v>
      </c>
      <c r="F50" s="25">
        <v>0.5077430555555555</v>
      </c>
      <c r="G50" s="25">
        <v>0.5077430555555555</v>
      </c>
      <c r="H50" s="13" t="str">
        <f t="shared" si="0"/>
        <v>9.08/km</v>
      </c>
      <c r="I50" s="15">
        <f t="shared" si="1"/>
        <v>0.19497685185185182</v>
      </c>
      <c r="J50" s="25">
        <f>G50-INDEX($G$5:$G$90,MATCH(D50,$D$5:$D$90,0))</f>
        <v>0.04699074074074078</v>
      </c>
    </row>
    <row r="51" spans="1:10" ht="15" customHeight="1">
      <c r="A51" s="13">
        <v>47</v>
      </c>
      <c r="B51" s="43" t="s">
        <v>134</v>
      </c>
      <c r="C51" s="43" t="s">
        <v>135</v>
      </c>
      <c r="D51" s="24">
        <v>1971</v>
      </c>
      <c r="E51" s="43" t="s">
        <v>136</v>
      </c>
      <c r="F51" s="25">
        <v>0.5077430555555555</v>
      </c>
      <c r="G51" s="25">
        <v>0.5077430555555555</v>
      </c>
      <c r="H51" s="13" t="str">
        <f t="shared" si="0"/>
        <v>9.08/km</v>
      </c>
      <c r="I51" s="15">
        <f t="shared" si="1"/>
        <v>0.19497685185185182</v>
      </c>
      <c r="J51" s="25">
        <f>G51-INDEX($G$5:$G$90,MATCH(D51,$D$5:$D$90,0))</f>
        <v>0.09422453703703698</v>
      </c>
    </row>
    <row r="52" spans="1:10" ht="15" customHeight="1">
      <c r="A52" s="13">
        <v>48</v>
      </c>
      <c r="B52" s="43" t="s">
        <v>137</v>
      </c>
      <c r="C52" s="43" t="s">
        <v>72</v>
      </c>
      <c r="D52" s="24">
        <v>1959</v>
      </c>
      <c r="E52" s="43" t="s">
        <v>113</v>
      </c>
      <c r="F52" s="25">
        <v>0.5077430555555555</v>
      </c>
      <c r="G52" s="25">
        <v>0.5077430555555555</v>
      </c>
      <c r="H52" s="13" t="str">
        <f t="shared" si="0"/>
        <v>9.08/km</v>
      </c>
      <c r="I52" s="15">
        <f t="shared" si="1"/>
        <v>0.19497685185185182</v>
      </c>
      <c r="J52" s="25">
        <f>G52-INDEX($G$5:$G$90,MATCH(D52,$D$5:$D$90,0))</f>
        <v>0</v>
      </c>
    </row>
    <row r="53" spans="1:10" ht="15" customHeight="1">
      <c r="A53" s="13">
        <v>49</v>
      </c>
      <c r="B53" s="43" t="s">
        <v>138</v>
      </c>
      <c r="C53" s="43" t="s">
        <v>139</v>
      </c>
      <c r="D53" s="24">
        <v>1954</v>
      </c>
      <c r="E53" s="43" t="s">
        <v>140</v>
      </c>
      <c r="F53" s="25">
        <v>0.5140046296296296</v>
      </c>
      <c r="G53" s="25">
        <v>0.5140046296296296</v>
      </c>
      <c r="H53" s="13" t="str">
        <f t="shared" si="0"/>
        <v>9.15/km</v>
      </c>
      <c r="I53" s="15">
        <f t="shared" si="1"/>
        <v>0.20123842592592583</v>
      </c>
      <c r="J53" s="25">
        <f>G53-INDEX($G$5:$G$90,MATCH(D53,$D$5:$D$90,0))</f>
        <v>0</v>
      </c>
    </row>
    <row r="54" spans="1:10" ht="15" customHeight="1">
      <c r="A54" s="13">
        <v>50</v>
      </c>
      <c r="B54" s="43" t="s">
        <v>141</v>
      </c>
      <c r="C54" s="43" t="s">
        <v>142</v>
      </c>
      <c r="D54" s="24">
        <v>1962</v>
      </c>
      <c r="E54" s="43" t="s">
        <v>143</v>
      </c>
      <c r="F54" s="25">
        <v>0.5267939814814815</v>
      </c>
      <c r="G54" s="25">
        <v>0.5267939814814815</v>
      </c>
      <c r="H54" s="13" t="str">
        <f t="shared" si="0"/>
        <v>9.29/km</v>
      </c>
      <c r="I54" s="15">
        <f t="shared" si="1"/>
        <v>0.21402777777777776</v>
      </c>
      <c r="J54" s="25">
        <f>G54-INDEX($G$5:$G$90,MATCH(D54,$D$5:$D$90,0))</f>
        <v>0.07050925925925927</v>
      </c>
    </row>
    <row r="55" spans="1:10" ht="15" customHeight="1">
      <c r="A55" s="13">
        <v>51</v>
      </c>
      <c r="B55" s="43" t="s">
        <v>144</v>
      </c>
      <c r="C55" s="43" t="s">
        <v>67</v>
      </c>
      <c r="D55" s="24">
        <v>1957</v>
      </c>
      <c r="E55" s="43" t="s">
        <v>145</v>
      </c>
      <c r="F55" s="25">
        <v>0.531724537037037</v>
      </c>
      <c r="G55" s="25">
        <v>0.531724537037037</v>
      </c>
      <c r="H55" s="13" t="str">
        <f t="shared" si="0"/>
        <v>9.34/km</v>
      </c>
      <c r="I55" s="15">
        <f t="shared" si="1"/>
        <v>0.2189583333333333</v>
      </c>
      <c r="J55" s="25">
        <f>G55-INDEX($G$5:$G$90,MATCH(D55,$D$5:$D$90,0))</f>
        <v>0.16148148148148145</v>
      </c>
    </row>
    <row r="56" spans="1:10" ht="15" customHeight="1">
      <c r="A56" s="26">
        <v>52</v>
      </c>
      <c r="B56" s="45" t="s">
        <v>146</v>
      </c>
      <c r="C56" s="45" t="s">
        <v>147</v>
      </c>
      <c r="D56" s="20">
        <v>1982</v>
      </c>
      <c r="E56" s="45" t="s">
        <v>218</v>
      </c>
      <c r="F56" s="21">
        <v>0.5372222222222222</v>
      </c>
      <c r="G56" s="21">
        <v>0.5372222222222222</v>
      </c>
      <c r="H56" s="26" t="str">
        <f t="shared" si="0"/>
        <v>9.40/km</v>
      </c>
      <c r="I56" s="27">
        <f t="shared" si="1"/>
        <v>0.22445601851851843</v>
      </c>
      <c r="J56" s="21">
        <f>G56-INDEX($G$5:$G$90,MATCH(D56,$D$5:$D$90,0))</f>
        <v>0.1686111111111111</v>
      </c>
    </row>
    <row r="57" spans="1:10" ht="15" customHeight="1">
      <c r="A57" s="13">
        <v>53</v>
      </c>
      <c r="B57" s="43" t="s">
        <v>148</v>
      </c>
      <c r="C57" s="43" t="s">
        <v>149</v>
      </c>
      <c r="D57" s="24">
        <v>1968</v>
      </c>
      <c r="E57" s="43" t="s">
        <v>150</v>
      </c>
      <c r="F57" s="25">
        <v>0.5534490740740741</v>
      </c>
      <c r="G57" s="25">
        <v>0.5534490740740741</v>
      </c>
      <c r="H57" s="13" t="str">
        <f t="shared" si="0"/>
        <v>9.58/km</v>
      </c>
      <c r="I57" s="15">
        <f t="shared" si="1"/>
        <v>0.24068287037037034</v>
      </c>
      <c r="J57" s="25">
        <f>G57-INDEX($G$5:$G$90,MATCH(D57,$D$5:$D$90,0))</f>
        <v>0.09108796296296301</v>
      </c>
    </row>
    <row r="58" spans="1:10" ht="15" customHeight="1">
      <c r="A58" s="13">
        <v>54</v>
      </c>
      <c r="B58" s="43" t="s">
        <v>151</v>
      </c>
      <c r="C58" s="43" t="s">
        <v>152</v>
      </c>
      <c r="D58" s="24">
        <v>1972</v>
      </c>
      <c r="E58" s="43" t="s">
        <v>150</v>
      </c>
      <c r="F58" s="25">
        <v>0.5534490740740741</v>
      </c>
      <c r="G58" s="25">
        <v>0.5534490740740741</v>
      </c>
      <c r="H58" s="13" t="str">
        <f t="shared" si="0"/>
        <v>9.58/km</v>
      </c>
      <c r="I58" s="15">
        <f t="shared" si="1"/>
        <v>0.24068287037037034</v>
      </c>
      <c r="J58" s="25">
        <f>G58-INDEX($G$5:$G$90,MATCH(D58,$D$5:$D$90,0))</f>
        <v>0</v>
      </c>
    </row>
    <row r="59" spans="1:10" ht="15" customHeight="1">
      <c r="A59" s="24">
        <v>55</v>
      </c>
      <c r="B59" s="43" t="s">
        <v>153</v>
      </c>
      <c r="C59" s="43" t="s">
        <v>154</v>
      </c>
      <c r="D59" s="24">
        <v>1959</v>
      </c>
      <c r="E59" s="43" t="s">
        <v>57</v>
      </c>
      <c r="F59" s="25">
        <v>0.558599537037037</v>
      </c>
      <c r="G59" s="25">
        <v>0.558599537037037</v>
      </c>
      <c r="H59" s="24" t="str">
        <f t="shared" si="0"/>
        <v>10.03/km</v>
      </c>
      <c r="I59" s="25">
        <f t="shared" si="1"/>
        <v>0.2458333333333333</v>
      </c>
      <c r="J59" s="25">
        <f>G59-INDEX($G$5:$G$90,MATCH(D59,$D$5:$D$90,0))</f>
        <v>0.050856481481481475</v>
      </c>
    </row>
    <row r="60" spans="1:10" ht="15" customHeight="1">
      <c r="A60" s="13">
        <v>56</v>
      </c>
      <c r="B60" s="43" t="s">
        <v>155</v>
      </c>
      <c r="C60" s="43" t="s">
        <v>156</v>
      </c>
      <c r="D60" s="24">
        <v>1962</v>
      </c>
      <c r="E60" s="43" t="s">
        <v>130</v>
      </c>
      <c r="F60" s="25">
        <v>0.5621064814814815</v>
      </c>
      <c r="G60" s="25">
        <v>0.5621064814814815</v>
      </c>
      <c r="H60" s="13" t="str">
        <f t="shared" si="0"/>
        <v>10.07/km</v>
      </c>
      <c r="I60" s="15">
        <f t="shared" si="1"/>
        <v>0.24934027777777773</v>
      </c>
      <c r="J60" s="25">
        <f>G60-INDEX($G$5:$G$90,MATCH(D60,$D$5:$D$90,0))</f>
        <v>0.10582175925925924</v>
      </c>
    </row>
    <row r="61" spans="1:10" ht="15" customHeight="1">
      <c r="A61" s="13">
        <v>57</v>
      </c>
      <c r="B61" s="43" t="s">
        <v>157</v>
      </c>
      <c r="C61" s="43" t="s">
        <v>158</v>
      </c>
      <c r="D61" s="24">
        <v>1966</v>
      </c>
      <c r="E61" s="43" t="s">
        <v>159</v>
      </c>
      <c r="F61" s="25">
        <v>0.5651157407407407</v>
      </c>
      <c r="G61" s="25">
        <v>0.5651157407407407</v>
      </c>
      <c r="H61" s="13" t="str">
        <f t="shared" si="0"/>
        <v>10.10/km</v>
      </c>
      <c r="I61" s="15">
        <f t="shared" si="1"/>
        <v>0.25234953703703694</v>
      </c>
      <c r="J61" s="25">
        <f>G61-INDEX($G$5:$G$90,MATCH(D61,$D$5:$D$90,0))</f>
        <v>0.14108796296296294</v>
      </c>
    </row>
    <row r="62" spans="1:10" ht="15" customHeight="1">
      <c r="A62" s="20">
        <v>58</v>
      </c>
      <c r="B62" s="45" t="s">
        <v>160</v>
      </c>
      <c r="C62" s="45" t="s">
        <v>72</v>
      </c>
      <c r="D62" s="20">
        <v>1958</v>
      </c>
      <c r="E62" s="45" t="s">
        <v>218</v>
      </c>
      <c r="F62" s="21">
        <v>0.573287037037037</v>
      </c>
      <c r="G62" s="21">
        <v>0.573287037037037</v>
      </c>
      <c r="H62" s="20" t="str">
        <f t="shared" si="0"/>
        <v>10.19/km</v>
      </c>
      <c r="I62" s="21">
        <f t="shared" si="1"/>
        <v>0.26052083333333326</v>
      </c>
      <c r="J62" s="21">
        <f>G62-INDEX($G$5:$G$90,MATCH(D62,$D$5:$D$90,0))</f>
        <v>0.20817129629629622</v>
      </c>
    </row>
    <row r="63" spans="1:10" ht="15" customHeight="1">
      <c r="A63" s="13">
        <v>59</v>
      </c>
      <c r="B63" s="43" t="s">
        <v>161</v>
      </c>
      <c r="C63" s="43" t="s">
        <v>62</v>
      </c>
      <c r="D63" s="24">
        <v>1971</v>
      </c>
      <c r="E63" s="43" t="s">
        <v>162</v>
      </c>
      <c r="F63" s="25">
        <v>0.573287037037037</v>
      </c>
      <c r="G63" s="25">
        <v>0.573287037037037</v>
      </c>
      <c r="H63" s="13" t="str">
        <f t="shared" si="0"/>
        <v>10.19/km</v>
      </c>
      <c r="I63" s="15">
        <f t="shared" si="1"/>
        <v>0.26052083333333326</v>
      </c>
      <c r="J63" s="25">
        <f>G63-INDEX($G$5:$G$90,MATCH(D63,$D$5:$D$90,0))</f>
        <v>0.15976851851851842</v>
      </c>
    </row>
    <row r="64" spans="1:10" ht="15" customHeight="1">
      <c r="A64" s="13">
        <v>60</v>
      </c>
      <c r="B64" s="43" t="s">
        <v>163</v>
      </c>
      <c r="C64" s="43" t="s">
        <v>164</v>
      </c>
      <c r="D64" s="24">
        <v>1948</v>
      </c>
      <c r="E64" s="43" t="s">
        <v>165</v>
      </c>
      <c r="F64" s="25">
        <v>0.573287037037037</v>
      </c>
      <c r="G64" s="25">
        <v>0.573287037037037</v>
      </c>
      <c r="H64" s="13" t="str">
        <f t="shared" si="0"/>
        <v>10.19/km</v>
      </c>
      <c r="I64" s="15">
        <f t="shared" si="1"/>
        <v>0.26052083333333326</v>
      </c>
      <c r="J64" s="25">
        <f>G64-INDEX($G$5:$G$90,MATCH(D64,$D$5:$D$90,0))</f>
        <v>0</v>
      </c>
    </row>
    <row r="65" spans="1:10" ht="15" customHeight="1">
      <c r="A65" s="13">
        <v>61</v>
      </c>
      <c r="B65" s="43" t="s">
        <v>166</v>
      </c>
      <c r="C65" s="43" t="s">
        <v>15</v>
      </c>
      <c r="D65" s="24">
        <v>1951</v>
      </c>
      <c r="E65" s="43" t="s">
        <v>167</v>
      </c>
      <c r="F65" s="25">
        <v>0.573287037037037</v>
      </c>
      <c r="G65" s="25">
        <v>0.573287037037037</v>
      </c>
      <c r="H65" s="13" t="str">
        <f t="shared" si="0"/>
        <v>10.19/km</v>
      </c>
      <c r="I65" s="15">
        <f t="shared" si="1"/>
        <v>0.26052083333333326</v>
      </c>
      <c r="J65" s="25">
        <f>G65-INDEX($G$5:$G$90,MATCH(D65,$D$5:$D$90,0))</f>
        <v>0</v>
      </c>
    </row>
    <row r="66" spans="1:10" ht="15" customHeight="1">
      <c r="A66" s="13">
        <v>62</v>
      </c>
      <c r="B66" s="43" t="s">
        <v>168</v>
      </c>
      <c r="C66" s="43" t="s">
        <v>169</v>
      </c>
      <c r="D66" s="24">
        <v>1959</v>
      </c>
      <c r="E66" s="43" t="s">
        <v>31</v>
      </c>
      <c r="F66" s="25">
        <v>0.573287037037037</v>
      </c>
      <c r="G66" s="25">
        <v>0.573287037037037</v>
      </c>
      <c r="H66" s="13" t="str">
        <f t="shared" si="0"/>
        <v>10.19/km</v>
      </c>
      <c r="I66" s="15">
        <f t="shared" si="1"/>
        <v>0.26052083333333326</v>
      </c>
      <c r="J66" s="25">
        <f>G66-INDEX($G$5:$G$90,MATCH(D66,$D$5:$D$90,0))</f>
        <v>0.06554398148148144</v>
      </c>
    </row>
    <row r="67" spans="1:10" ht="15" customHeight="1">
      <c r="A67" s="13">
        <v>63</v>
      </c>
      <c r="B67" s="43" t="s">
        <v>131</v>
      </c>
      <c r="C67" s="43" t="s">
        <v>170</v>
      </c>
      <c r="D67" s="24">
        <v>1957</v>
      </c>
      <c r="E67" s="43" t="s">
        <v>76</v>
      </c>
      <c r="F67" s="25">
        <v>0.5792824074074074</v>
      </c>
      <c r="G67" s="25">
        <v>0.5792824074074074</v>
      </c>
      <c r="H67" s="13" t="str">
        <f t="shared" si="0"/>
        <v>10.26/km</v>
      </c>
      <c r="I67" s="15">
        <f t="shared" si="1"/>
        <v>0.2665162037037037</v>
      </c>
      <c r="J67" s="25">
        <f>G67-INDEX($G$5:$G$90,MATCH(D67,$D$5:$D$90,0))</f>
        <v>0.20903935185185185</v>
      </c>
    </row>
    <row r="68" spans="1:10" ht="15" customHeight="1">
      <c r="A68" s="13">
        <v>64</v>
      </c>
      <c r="B68" s="43" t="s">
        <v>171</v>
      </c>
      <c r="C68" s="43" t="s">
        <v>172</v>
      </c>
      <c r="D68" s="24">
        <v>1966</v>
      </c>
      <c r="E68" s="43" t="s">
        <v>173</v>
      </c>
      <c r="F68" s="25">
        <v>0.5842476851851852</v>
      </c>
      <c r="G68" s="25">
        <v>0.5842476851851852</v>
      </c>
      <c r="H68" s="13" t="str">
        <f t="shared" si="0"/>
        <v>10.31/km</v>
      </c>
      <c r="I68" s="15">
        <f aca="true" t="shared" si="2" ref="I68:I90">G68-$G$5</f>
        <v>0.2714814814814815</v>
      </c>
      <c r="J68" s="25">
        <f>G68-INDEX($G$5:$G$90,MATCH(D68,$D$5:$D$90,0))</f>
        <v>0.1602199074074075</v>
      </c>
    </row>
    <row r="69" spans="1:10" ht="15" customHeight="1">
      <c r="A69" s="24">
        <v>65</v>
      </c>
      <c r="B69" s="43" t="s">
        <v>174</v>
      </c>
      <c r="C69" s="43" t="s">
        <v>175</v>
      </c>
      <c r="D69" s="24">
        <v>1957</v>
      </c>
      <c r="E69" s="43" t="s">
        <v>176</v>
      </c>
      <c r="F69" s="25">
        <v>0.5850347222222222</v>
      </c>
      <c r="G69" s="25">
        <v>0.5850347222222222</v>
      </c>
      <c r="H69" s="13" t="str">
        <f aca="true" t="shared" si="3" ref="H69:H90">TEXT(INT((HOUR(G69)*3600+MINUTE(G69)*60+SECOND(G69))/$J$3/60),"0")&amp;"."&amp;TEXT(MOD((HOUR(G69)*3600+MINUTE(G69)*60+SECOND(G69))/$J$3,60),"00")&amp;"/km"</f>
        <v>10.32/km</v>
      </c>
      <c r="I69" s="15">
        <f t="shared" si="2"/>
        <v>0.27226851851851847</v>
      </c>
      <c r="J69" s="25">
        <f>G69-INDEX($G$5:$G$90,MATCH(D69,$D$5:$D$90,0))</f>
        <v>0.2147916666666666</v>
      </c>
    </row>
    <row r="70" spans="1:10" ht="15" customHeight="1">
      <c r="A70" s="13">
        <v>66</v>
      </c>
      <c r="B70" s="43" t="s">
        <v>177</v>
      </c>
      <c r="C70" s="43" t="s">
        <v>178</v>
      </c>
      <c r="D70" s="24">
        <v>1969</v>
      </c>
      <c r="E70" s="43" t="s">
        <v>130</v>
      </c>
      <c r="F70" s="25">
        <v>0.5857638888888889</v>
      </c>
      <c r="G70" s="25">
        <v>0.5857638888888889</v>
      </c>
      <c r="H70" s="13" t="str">
        <f t="shared" si="3"/>
        <v>10.33/km</v>
      </c>
      <c r="I70" s="15">
        <f t="shared" si="2"/>
        <v>0.27299768518518513</v>
      </c>
      <c r="J70" s="25">
        <f>G70-INDEX($G$5:$G$90,MATCH(D70,$D$5:$D$90,0))</f>
        <v>0.1234027777777778</v>
      </c>
    </row>
    <row r="71" spans="1:10" ht="15" customHeight="1">
      <c r="A71" s="24">
        <v>67</v>
      </c>
      <c r="B71" s="43" t="s">
        <v>179</v>
      </c>
      <c r="C71" s="43" t="s">
        <v>180</v>
      </c>
      <c r="D71" s="24">
        <v>1956</v>
      </c>
      <c r="E71" s="43" t="s">
        <v>181</v>
      </c>
      <c r="F71" s="25">
        <v>0.5926967592592592</v>
      </c>
      <c r="G71" s="25">
        <v>0.5926967592592592</v>
      </c>
      <c r="H71" s="13" t="str">
        <f t="shared" si="3"/>
        <v>10.40/km</v>
      </c>
      <c r="I71" s="15">
        <f t="shared" si="2"/>
        <v>0.2799305555555555</v>
      </c>
      <c r="J71" s="25">
        <f>G71-INDEX($G$5:$G$90,MATCH(D71,$D$5:$D$90,0))</f>
        <v>0</v>
      </c>
    </row>
    <row r="72" spans="1:10" ht="15" customHeight="1">
      <c r="A72" s="13">
        <v>68</v>
      </c>
      <c r="B72" s="43" t="s">
        <v>182</v>
      </c>
      <c r="C72" s="43" t="s">
        <v>183</v>
      </c>
      <c r="D72" s="24">
        <v>1983</v>
      </c>
      <c r="E72" s="43" t="s">
        <v>181</v>
      </c>
      <c r="F72" s="25">
        <v>0.5926967592592592</v>
      </c>
      <c r="G72" s="25">
        <v>0.5926967592592592</v>
      </c>
      <c r="H72" s="13" t="str">
        <f t="shared" si="3"/>
        <v>10.40/km</v>
      </c>
      <c r="I72" s="15">
        <f t="shared" si="2"/>
        <v>0.2799305555555555</v>
      </c>
      <c r="J72" s="25">
        <f>G72-INDEX($G$5:$G$90,MATCH(D72,$D$5:$D$90,0))</f>
        <v>0</v>
      </c>
    </row>
    <row r="73" spans="1:10" ht="15" customHeight="1">
      <c r="A73" s="24">
        <v>69</v>
      </c>
      <c r="B73" s="43" t="s">
        <v>184</v>
      </c>
      <c r="C73" s="43" t="s">
        <v>107</v>
      </c>
      <c r="D73" s="24">
        <v>1975</v>
      </c>
      <c r="E73" s="43" t="s">
        <v>185</v>
      </c>
      <c r="F73" s="25">
        <v>0.6117939814814815</v>
      </c>
      <c r="G73" s="25">
        <v>0.6117939814814815</v>
      </c>
      <c r="H73" s="13" t="str">
        <f t="shared" si="3"/>
        <v>11.01/km</v>
      </c>
      <c r="I73" s="15">
        <f t="shared" si="2"/>
        <v>0.2990277777777777</v>
      </c>
      <c r="J73" s="25">
        <f>G73-INDEX($G$5:$G$90,MATCH(D73,$D$5:$D$90,0))</f>
        <v>0.2990277777777777</v>
      </c>
    </row>
    <row r="74" spans="1:10" ht="15" customHeight="1">
      <c r="A74" s="13">
        <v>70</v>
      </c>
      <c r="B74" s="43" t="s">
        <v>186</v>
      </c>
      <c r="C74" s="43" t="s">
        <v>101</v>
      </c>
      <c r="D74" s="24">
        <v>1971</v>
      </c>
      <c r="E74" s="43" t="s">
        <v>143</v>
      </c>
      <c r="F74" s="25">
        <v>0.6117939814814815</v>
      </c>
      <c r="G74" s="25">
        <v>0.6117939814814815</v>
      </c>
      <c r="H74" s="13" t="str">
        <f t="shared" si="3"/>
        <v>11.01/km</v>
      </c>
      <c r="I74" s="15">
        <f t="shared" si="2"/>
        <v>0.2990277777777777</v>
      </c>
      <c r="J74" s="25">
        <f>G74-INDEX($G$5:$G$90,MATCH(D74,$D$5:$D$90,0))</f>
        <v>0.1982754629629629</v>
      </c>
    </row>
    <row r="75" spans="1:10" ht="15" customHeight="1">
      <c r="A75" s="24">
        <v>71</v>
      </c>
      <c r="B75" s="43" t="s">
        <v>187</v>
      </c>
      <c r="C75" s="43" t="s">
        <v>188</v>
      </c>
      <c r="D75" s="24">
        <v>1968</v>
      </c>
      <c r="E75" s="43" t="s">
        <v>189</v>
      </c>
      <c r="F75" s="25">
        <v>0.6117939814814815</v>
      </c>
      <c r="G75" s="25">
        <v>0.6117939814814815</v>
      </c>
      <c r="H75" s="13" t="str">
        <f t="shared" si="3"/>
        <v>11.01/km</v>
      </c>
      <c r="I75" s="15">
        <f t="shared" si="2"/>
        <v>0.2990277777777777</v>
      </c>
      <c r="J75" s="25">
        <f>G75-INDEX($G$5:$G$90,MATCH(D75,$D$5:$D$90,0))</f>
        <v>0.1494328703703704</v>
      </c>
    </row>
    <row r="76" spans="1:10" ht="15" customHeight="1">
      <c r="A76" s="13">
        <v>72</v>
      </c>
      <c r="B76" s="43" t="s">
        <v>190</v>
      </c>
      <c r="C76" s="43" t="s">
        <v>59</v>
      </c>
      <c r="D76" s="24">
        <v>1982</v>
      </c>
      <c r="E76" s="43" t="s">
        <v>28</v>
      </c>
      <c r="F76" s="25">
        <v>0.6463078703703703</v>
      </c>
      <c r="G76" s="25">
        <v>0.6463078703703703</v>
      </c>
      <c r="H76" s="13" t="str">
        <f t="shared" si="3"/>
        <v>11.38/km</v>
      </c>
      <c r="I76" s="15">
        <f t="shared" si="2"/>
        <v>0.33354166666666657</v>
      </c>
      <c r="J76" s="25">
        <f>G76-INDEX($G$5:$G$90,MATCH(D76,$D$5:$D$90,0))</f>
        <v>0.27769675925925924</v>
      </c>
    </row>
    <row r="77" spans="1:10" ht="15" customHeight="1">
      <c r="A77" s="24">
        <v>73</v>
      </c>
      <c r="B77" s="43" t="s">
        <v>191</v>
      </c>
      <c r="C77" s="43" t="s">
        <v>192</v>
      </c>
      <c r="D77" s="24">
        <v>1981</v>
      </c>
      <c r="E77" s="43" t="s">
        <v>28</v>
      </c>
      <c r="F77" s="25">
        <v>0.6463078703703703</v>
      </c>
      <c r="G77" s="25">
        <v>0.6463078703703703</v>
      </c>
      <c r="H77" s="13" t="str">
        <f t="shared" si="3"/>
        <v>11.38/km</v>
      </c>
      <c r="I77" s="15">
        <f t="shared" si="2"/>
        <v>0.33354166666666657</v>
      </c>
      <c r="J77" s="25">
        <f>G77-INDEX($G$5:$G$90,MATCH(D77,$D$5:$D$90,0))</f>
        <v>0</v>
      </c>
    </row>
    <row r="78" spans="1:10" ht="15" customHeight="1">
      <c r="A78" s="26">
        <v>74</v>
      </c>
      <c r="B78" s="45" t="s">
        <v>193</v>
      </c>
      <c r="C78" s="45" t="s">
        <v>192</v>
      </c>
      <c r="D78" s="20">
        <v>1973</v>
      </c>
      <c r="E78" s="45" t="s">
        <v>218</v>
      </c>
      <c r="F78" s="21">
        <v>0.648287037037037</v>
      </c>
      <c r="G78" s="21">
        <v>0.648287037037037</v>
      </c>
      <c r="H78" s="26" t="str">
        <f t="shared" si="3"/>
        <v>11.40/km</v>
      </c>
      <c r="I78" s="27">
        <f t="shared" si="2"/>
        <v>0.3355208333333333</v>
      </c>
      <c r="J78" s="21">
        <f>G78-INDEX($G$5:$G$90,MATCH(D78,$D$5:$D$90,0))</f>
        <v>0.2831365740740741</v>
      </c>
    </row>
    <row r="79" spans="1:10" ht="15" customHeight="1">
      <c r="A79" s="24">
        <v>75</v>
      </c>
      <c r="B79" s="43" t="s">
        <v>194</v>
      </c>
      <c r="C79" s="43" t="s">
        <v>50</v>
      </c>
      <c r="D79" s="24">
        <v>1969</v>
      </c>
      <c r="E79" s="43" t="s">
        <v>159</v>
      </c>
      <c r="F79" s="25">
        <v>0.662511574074074</v>
      </c>
      <c r="G79" s="25">
        <v>0.662511574074074</v>
      </c>
      <c r="H79" s="13" t="str">
        <f t="shared" si="3"/>
        <v>11.56/km</v>
      </c>
      <c r="I79" s="15">
        <f t="shared" si="2"/>
        <v>0.3497453703703703</v>
      </c>
      <c r="J79" s="25">
        <f>G79-INDEX($G$5:$G$90,MATCH(D79,$D$5:$D$90,0))</f>
        <v>0.20015046296296296</v>
      </c>
    </row>
    <row r="80" spans="1:10" ht="15" customHeight="1">
      <c r="A80" s="13">
        <v>76</v>
      </c>
      <c r="B80" s="43" t="s">
        <v>195</v>
      </c>
      <c r="C80" s="43" t="s">
        <v>196</v>
      </c>
      <c r="D80" s="24">
        <v>1974</v>
      </c>
      <c r="E80" s="43" t="s">
        <v>197</v>
      </c>
      <c r="F80" s="25">
        <v>0.662511574074074</v>
      </c>
      <c r="G80" s="25">
        <v>0.662511574074074</v>
      </c>
      <c r="H80" s="13" t="str">
        <f t="shared" si="3"/>
        <v>11.56/km</v>
      </c>
      <c r="I80" s="15">
        <f t="shared" si="2"/>
        <v>0.3497453703703703</v>
      </c>
      <c r="J80" s="25">
        <f>G80-INDEX($G$5:$G$90,MATCH(D80,$D$5:$D$90,0))</f>
        <v>0.26736111111111105</v>
      </c>
    </row>
    <row r="81" spans="1:10" ht="15" customHeight="1">
      <c r="A81" s="24">
        <v>77</v>
      </c>
      <c r="B81" s="43" t="s">
        <v>198</v>
      </c>
      <c r="C81" s="43" t="s">
        <v>199</v>
      </c>
      <c r="D81" s="24">
        <v>1966</v>
      </c>
      <c r="E81" s="43" t="s">
        <v>200</v>
      </c>
      <c r="F81" s="25">
        <v>0.662511574074074</v>
      </c>
      <c r="G81" s="25">
        <v>0.662511574074074</v>
      </c>
      <c r="H81" s="13" t="str">
        <f t="shared" si="3"/>
        <v>11.56/km</v>
      </c>
      <c r="I81" s="15">
        <f t="shared" si="2"/>
        <v>0.3497453703703703</v>
      </c>
      <c r="J81" s="25">
        <f>G81-INDEX($G$5:$G$90,MATCH(D81,$D$5:$D$90,0))</f>
        <v>0.2384837962962963</v>
      </c>
    </row>
    <row r="82" spans="1:10" ht="15" customHeight="1">
      <c r="A82" s="26">
        <v>78</v>
      </c>
      <c r="B82" s="45" t="s">
        <v>201</v>
      </c>
      <c r="C82" s="45" t="s">
        <v>15</v>
      </c>
      <c r="D82" s="20">
        <v>1961</v>
      </c>
      <c r="E82" s="45" t="s">
        <v>218</v>
      </c>
      <c r="F82" s="21">
        <v>0.6679166666666667</v>
      </c>
      <c r="G82" s="21">
        <v>0.6679166666666667</v>
      </c>
      <c r="H82" s="26" t="str">
        <f t="shared" si="3"/>
        <v>12.01/km</v>
      </c>
      <c r="I82" s="27">
        <f t="shared" si="2"/>
        <v>0.355150462962963</v>
      </c>
      <c r="J82" s="21">
        <f>G82-INDEX($G$5:$G$90,MATCH(D82,$D$5:$D$90,0))</f>
        <v>0.20716435185185195</v>
      </c>
    </row>
    <row r="83" spans="1:10" ht="15" customHeight="1">
      <c r="A83" s="24">
        <v>79</v>
      </c>
      <c r="B83" s="43" t="s">
        <v>202</v>
      </c>
      <c r="C83" s="43" t="s">
        <v>78</v>
      </c>
      <c r="D83" s="24">
        <v>1949</v>
      </c>
      <c r="E83" s="43" t="s">
        <v>162</v>
      </c>
      <c r="F83" s="25">
        <v>0.6679166666666667</v>
      </c>
      <c r="G83" s="25">
        <v>0.6679166666666667</v>
      </c>
      <c r="H83" s="13" t="str">
        <f t="shared" si="3"/>
        <v>12.01/km</v>
      </c>
      <c r="I83" s="15">
        <f t="shared" si="2"/>
        <v>0.355150462962963</v>
      </c>
      <c r="J83" s="25">
        <f>G83-INDEX($G$5:$G$90,MATCH(D83,$D$5:$D$90,0))</f>
        <v>0</v>
      </c>
    </row>
    <row r="84" spans="1:10" ht="15" customHeight="1">
      <c r="A84" s="13">
        <v>80</v>
      </c>
      <c r="B84" s="43" t="s">
        <v>203</v>
      </c>
      <c r="C84" s="43" t="s">
        <v>204</v>
      </c>
      <c r="D84" s="24">
        <v>1953</v>
      </c>
      <c r="E84" s="43" t="s">
        <v>57</v>
      </c>
      <c r="F84" s="25">
        <v>0.6679166666666667</v>
      </c>
      <c r="G84" s="25">
        <v>0.6679166666666667</v>
      </c>
      <c r="H84" s="13" t="str">
        <f t="shared" si="3"/>
        <v>12.01/km</v>
      </c>
      <c r="I84" s="15">
        <f t="shared" si="2"/>
        <v>0.355150462962963</v>
      </c>
      <c r="J84" s="25">
        <f>G84-INDEX($G$5:$G$90,MATCH(D84,$D$5:$D$90,0))</f>
        <v>0</v>
      </c>
    </row>
    <row r="85" spans="1:10" ht="15" customHeight="1">
      <c r="A85" s="24">
        <v>81</v>
      </c>
      <c r="B85" s="43" t="s">
        <v>205</v>
      </c>
      <c r="C85" s="43" t="s">
        <v>206</v>
      </c>
      <c r="D85" s="24">
        <v>1951</v>
      </c>
      <c r="E85" s="43" t="s">
        <v>207</v>
      </c>
      <c r="F85" s="25">
        <v>0.7167361111111111</v>
      </c>
      <c r="G85" s="25">
        <v>0.7167361111111111</v>
      </c>
      <c r="H85" s="13" t="str">
        <f t="shared" si="3"/>
        <v>12.54/km</v>
      </c>
      <c r="I85" s="15">
        <f t="shared" si="2"/>
        <v>0.4039699074074074</v>
      </c>
      <c r="J85" s="25">
        <f>G85-INDEX($G$5:$G$90,MATCH(D85,$D$5:$D$90,0))</f>
        <v>0.14344907407407415</v>
      </c>
    </row>
    <row r="86" spans="1:10" ht="15" customHeight="1">
      <c r="A86" s="13">
        <v>82</v>
      </c>
      <c r="B86" s="43" t="s">
        <v>208</v>
      </c>
      <c r="C86" s="43" t="s">
        <v>178</v>
      </c>
      <c r="D86" s="24">
        <v>1969</v>
      </c>
      <c r="E86" s="43" t="s">
        <v>209</v>
      </c>
      <c r="F86" s="25">
        <v>0.7167361111111111</v>
      </c>
      <c r="G86" s="25">
        <v>0.7167361111111111</v>
      </c>
      <c r="H86" s="13" t="str">
        <f t="shared" si="3"/>
        <v>12.54/km</v>
      </c>
      <c r="I86" s="15">
        <f t="shared" si="2"/>
        <v>0.4039699074074074</v>
      </c>
      <c r="J86" s="25">
        <f>G86-INDEX($G$5:$G$90,MATCH(D86,$D$5:$D$90,0))</f>
        <v>0.2543750000000001</v>
      </c>
    </row>
    <row r="87" spans="1:10" ht="15" customHeight="1">
      <c r="A87" s="20">
        <v>83</v>
      </c>
      <c r="B87" s="45" t="s">
        <v>210</v>
      </c>
      <c r="C87" s="45" t="s">
        <v>211</v>
      </c>
      <c r="D87" s="20">
        <v>1959</v>
      </c>
      <c r="E87" s="45" t="s">
        <v>218</v>
      </c>
      <c r="F87" s="21">
        <v>0.7844097222222222</v>
      </c>
      <c r="G87" s="21">
        <v>0.7844097222222222</v>
      </c>
      <c r="H87" s="26" t="str">
        <f t="shared" si="3"/>
        <v>14.07/km</v>
      </c>
      <c r="I87" s="27">
        <f t="shared" si="2"/>
        <v>0.47164351851851843</v>
      </c>
      <c r="J87" s="21">
        <f>G87-INDEX($G$5:$G$90,MATCH(D87,$D$5:$D$90,0))</f>
        <v>0.2766666666666666</v>
      </c>
    </row>
    <row r="88" spans="1:10" ht="15" customHeight="1">
      <c r="A88" s="13">
        <v>84</v>
      </c>
      <c r="B88" s="43" t="s">
        <v>212</v>
      </c>
      <c r="C88" s="43" t="s">
        <v>75</v>
      </c>
      <c r="D88" s="24">
        <v>1964</v>
      </c>
      <c r="E88" s="43" t="s">
        <v>57</v>
      </c>
      <c r="F88" s="25">
        <v>0.8073958333333334</v>
      </c>
      <c r="G88" s="25">
        <v>0.8073958333333334</v>
      </c>
      <c r="H88" s="13" t="str">
        <f t="shared" si="3"/>
        <v>14.32/km</v>
      </c>
      <c r="I88" s="15">
        <f t="shared" si="2"/>
        <v>0.4946296296296297</v>
      </c>
      <c r="J88" s="25">
        <f>G88-INDEX($G$5:$G$90,MATCH(D88,$D$5:$D$90,0))</f>
        <v>0.41766203703703714</v>
      </c>
    </row>
    <row r="89" spans="1:10" ht="15" customHeight="1">
      <c r="A89" s="24">
        <v>85</v>
      </c>
      <c r="B89" s="43" t="s">
        <v>213</v>
      </c>
      <c r="C89" s="43" t="s">
        <v>214</v>
      </c>
      <c r="D89" s="24">
        <v>1960</v>
      </c>
      <c r="E89" s="43" t="s">
        <v>159</v>
      </c>
      <c r="F89" s="25">
        <v>0.8073958333333334</v>
      </c>
      <c r="G89" s="25">
        <v>0.8073958333333334</v>
      </c>
      <c r="H89" s="13" t="str">
        <f t="shared" si="3"/>
        <v>14.32/km</v>
      </c>
      <c r="I89" s="15">
        <f t="shared" si="2"/>
        <v>0.4946296296296297</v>
      </c>
      <c r="J89" s="25">
        <f>G89-INDEX($G$5:$G$90,MATCH(D89,$D$5:$D$90,0))</f>
        <v>0</v>
      </c>
    </row>
    <row r="90" spans="1:10" ht="15" customHeight="1">
      <c r="A90" s="17">
        <v>86</v>
      </c>
      <c r="B90" s="44" t="s">
        <v>215</v>
      </c>
      <c r="C90" s="44" t="s">
        <v>216</v>
      </c>
      <c r="D90" s="36">
        <v>1965</v>
      </c>
      <c r="E90" s="44" t="s">
        <v>217</v>
      </c>
      <c r="F90" s="35">
        <v>0.8074074074074074</v>
      </c>
      <c r="G90" s="35">
        <v>0.8074074074074074</v>
      </c>
      <c r="H90" s="17" t="str">
        <f t="shared" si="3"/>
        <v>14.32/km</v>
      </c>
      <c r="I90" s="34">
        <f t="shared" si="2"/>
        <v>0.4946412037037036</v>
      </c>
      <c r="J90" s="35">
        <f>G90-INDEX($G$5:$G$90,MATCH(D90,$D$5:$D$90,0))</f>
        <v>0.3098842592592592</v>
      </c>
    </row>
  </sheetData>
  <sheetProtection/>
  <autoFilter ref="A4:J9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0" t="str">
        <f>Individuale!A1</f>
        <v>Ultra Trail dei Monti Cimini</v>
      </c>
      <c r="B1" s="40"/>
      <c r="C1" s="40"/>
    </row>
    <row r="2" spans="1:3" ht="24" customHeight="1">
      <c r="A2" s="38" t="str">
        <f>Individuale!A2</f>
        <v>4ª edizione </v>
      </c>
      <c r="B2" s="38"/>
      <c r="C2" s="38"/>
    </row>
    <row r="3" spans="1:3" ht="24" customHeight="1">
      <c r="A3" s="41" t="str">
        <f>Individuale!A3</f>
        <v>Viterbo (VT) Italia - Sabato 12/04/2014 ore 07.00</v>
      </c>
      <c r="B3" s="41"/>
      <c r="C3" s="4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2" customFormat="1" ht="15" customHeight="1">
      <c r="A5" s="10">
        <v>1</v>
      </c>
      <c r="B5" s="11" t="s">
        <v>28</v>
      </c>
      <c r="C5" s="32">
        <v>7</v>
      </c>
    </row>
    <row r="6" spans="1:3" s="12" customFormat="1" ht="15" customHeight="1">
      <c r="A6" s="26">
        <v>2</v>
      </c>
      <c r="B6" s="28" t="s">
        <v>218</v>
      </c>
      <c r="C6" s="33">
        <v>5</v>
      </c>
    </row>
    <row r="7" spans="1:3" s="12" customFormat="1" ht="15" customHeight="1">
      <c r="A7" s="13">
        <v>3</v>
      </c>
      <c r="B7" s="14" t="s">
        <v>57</v>
      </c>
      <c r="C7" s="29">
        <v>5</v>
      </c>
    </row>
    <row r="8" spans="1:3" s="12" customFormat="1" ht="15" customHeight="1">
      <c r="A8" s="13">
        <v>4</v>
      </c>
      <c r="B8" s="14" t="s">
        <v>159</v>
      </c>
      <c r="C8" s="29">
        <v>3</v>
      </c>
    </row>
    <row r="9" spans="1:3" s="16" customFormat="1" ht="15" customHeight="1">
      <c r="A9" s="13">
        <v>5</v>
      </c>
      <c r="B9" s="14" t="s">
        <v>130</v>
      </c>
      <c r="C9" s="29">
        <v>3</v>
      </c>
    </row>
    <row r="10" spans="1:3" ht="15" customHeight="1">
      <c r="A10" s="13">
        <v>6</v>
      </c>
      <c r="B10" s="14" t="s">
        <v>76</v>
      </c>
      <c r="C10" s="29">
        <v>2</v>
      </c>
    </row>
    <row r="11" spans="1:3" ht="15" customHeight="1">
      <c r="A11" s="13">
        <v>7</v>
      </c>
      <c r="B11" s="14" t="s">
        <v>88</v>
      </c>
      <c r="C11" s="29">
        <v>2</v>
      </c>
    </row>
    <row r="12" spans="1:3" ht="15" customHeight="1">
      <c r="A12" s="13">
        <v>8</v>
      </c>
      <c r="B12" s="14" t="s">
        <v>16</v>
      </c>
      <c r="C12" s="29">
        <v>2</v>
      </c>
    </row>
    <row r="13" spans="1:3" ht="15" customHeight="1">
      <c r="A13" s="13">
        <v>9</v>
      </c>
      <c r="B13" s="14" t="s">
        <v>19</v>
      </c>
      <c r="C13" s="29">
        <v>2</v>
      </c>
    </row>
    <row r="14" spans="1:3" ht="15" customHeight="1">
      <c r="A14" s="13">
        <v>10</v>
      </c>
      <c r="B14" s="14" t="s">
        <v>150</v>
      </c>
      <c r="C14" s="29">
        <v>2</v>
      </c>
    </row>
    <row r="15" spans="1:3" ht="15" customHeight="1">
      <c r="A15" s="13">
        <v>11</v>
      </c>
      <c r="B15" s="14" t="s">
        <v>110</v>
      </c>
      <c r="C15" s="29">
        <v>2</v>
      </c>
    </row>
    <row r="16" spans="1:3" ht="15" customHeight="1">
      <c r="A16" s="13">
        <v>12</v>
      </c>
      <c r="B16" s="14" t="s">
        <v>31</v>
      </c>
      <c r="C16" s="29">
        <v>2</v>
      </c>
    </row>
    <row r="17" spans="1:3" ht="15" customHeight="1">
      <c r="A17" s="13">
        <v>13</v>
      </c>
      <c r="B17" s="14" t="s">
        <v>181</v>
      </c>
      <c r="C17" s="29">
        <v>2</v>
      </c>
    </row>
    <row r="18" spans="1:3" ht="15" customHeight="1">
      <c r="A18" s="13">
        <v>14</v>
      </c>
      <c r="B18" s="14" t="s">
        <v>162</v>
      </c>
      <c r="C18" s="29">
        <v>2</v>
      </c>
    </row>
    <row r="19" spans="1:3" ht="15" customHeight="1">
      <c r="A19" s="13">
        <v>15</v>
      </c>
      <c r="B19" s="14" t="s">
        <v>113</v>
      </c>
      <c r="C19" s="29">
        <v>2</v>
      </c>
    </row>
    <row r="20" spans="1:3" ht="15" customHeight="1">
      <c r="A20" s="13">
        <v>16</v>
      </c>
      <c r="B20" s="14" t="s">
        <v>143</v>
      </c>
      <c r="C20" s="29">
        <v>2</v>
      </c>
    </row>
    <row r="21" spans="1:3" ht="15" customHeight="1">
      <c r="A21" s="13">
        <v>17</v>
      </c>
      <c r="B21" s="14" t="s">
        <v>51</v>
      </c>
      <c r="C21" s="29">
        <v>2</v>
      </c>
    </row>
    <row r="22" spans="1:3" ht="15" customHeight="1">
      <c r="A22" s="13">
        <v>18</v>
      </c>
      <c r="B22" s="14" t="s">
        <v>39</v>
      </c>
      <c r="C22" s="29">
        <v>1</v>
      </c>
    </row>
    <row r="23" spans="1:3" ht="15" customHeight="1">
      <c r="A23" s="13">
        <v>19</v>
      </c>
      <c r="B23" s="14" t="s">
        <v>91</v>
      </c>
      <c r="C23" s="29">
        <v>1</v>
      </c>
    </row>
    <row r="24" spans="1:3" ht="15" customHeight="1">
      <c r="A24" s="13">
        <v>20</v>
      </c>
      <c r="B24" s="14" t="s">
        <v>197</v>
      </c>
      <c r="C24" s="29">
        <v>1</v>
      </c>
    </row>
    <row r="25" spans="1:3" ht="15" customHeight="1">
      <c r="A25" s="13">
        <v>21</v>
      </c>
      <c r="B25" s="14" t="s">
        <v>136</v>
      </c>
      <c r="C25" s="29">
        <v>1</v>
      </c>
    </row>
    <row r="26" spans="1:3" ht="15" customHeight="1">
      <c r="A26" s="13">
        <v>22</v>
      </c>
      <c r="B26" s="14" t="s">
        <v>93</v>
      </c>
      <c r="C26" s="29">
        <v>1</v>
      </c>
    </row>
    <row r="27" spans="1:3" ht="15" customHeight="1">
      <c r="A27" s="13">
        <v>23</v>
      </c>
      <c r="B27" s="14" t="s">
        <v>85</v>
      </c>
      <c r="C27" s="29">
        <v>1</v>
      </c>
    </row>
    <row r="28" spans="1:3" ht="15" customHeight="1">
      <c r="A28" s="13">
        <v>24</v>
      </c>
      <c r="B28" s="14" t="s">
        <v>42</v>
      </c>
      <c r="C28" s="29">
        <v>1</v>
      </c>
    </row>
    <row r="29" spans="1:3" ht="15" customHeight="1">
      <c r="A29" s="13">
        <v>25</v>
      </c>
      <c r="B29" s="14" t="s">
        <v>126</v>
      </c>
      <c r="C29" s="29">
        <v>1</v>
      </c>
    </row>
    <row r="30" spans="1:3" ht="15" customHeight="1">
      <c r="A30" s="13">
        <v>26</v>
      </c>
      <c r="B30" s="14" t="s">
        <v>173</v>
      </c>
      <c r="C30" s="29">
        <v>1</v>
      </c>
    </row>
    <row r="31" spans="1:3" ht="15" customHeight="1">
      <c r="A31" s="13">
        <v>27</v>
      </c>
      <c r="B31" s="14" t="s">
        <v>48</v>
      </c>
      <c r="C31" s="29">
        <v>1</v>
      </c>
    </row>
    <row r="32" spans="1:3" ht="15" customHeight="1">
      <c r="A32" s="13">
        <v>28</v>
      </c>
      <c r="B32" s="14" t="s">
        <v>96</v>
      </c>
      <c r="C32" s="29">
        <v>1</v>
      </c>
    </row>
    <row r="33" spans="1:3" ht="15" customHeight="1">
      <c r="A33" s="13">
        <v>29</v>
      </c>
      <c r="B33" s="14" t="s">
        <v>22</v>
      </c>
      <c r="C33" s="29">
        <v>1</v>
      </c>
    </row>
    <row r="34" spans="1:3" ht="15" customHeight="1">
      <c r="A34" s="13">
        <v>30</v>
      </c>
      <c r="B34" s="14" t="s">
        <v>209</v>
      </c>
      <c r="C34" s="29">
        <v>1</v>
      </c>
    </row>
    <row r="35" spans="1:3" ht="15" customHeight="1">
      <c r="A35" s="13">
        <v>31</v>
      </c>
      <c r="B35" s="14" t="s">
        <v>207</v>
      </c>
      <c r="C35" s="29">
        <v>1</v>
      </c>
    </row>
    <row r="36" spans="1:3" ht="15" customHeight="1">
      <c r="A36" s="13">
        <v>32</v>
      </c>
      <c r="B36" s="14" t="s">
        <v>45</v>
      </c>
      <c r="C36" s="29">
        <v>1</v>
      </c>
    </row>
    <row r="37" spans="1:3" ht="15" customHeight="1">
      <c r="A37" s="13">
        <v>33</v>
      </c>
      <c r="B37" s="14" t="s">
        <v>105</v>
      </c>
      <c r="C37" s="29">
        <v>1</v>
      </c>
    </row>
    <row r="38" spans="1:3" ht="15" customHeight="1">
      <c r="A38" s="13">
        <v>34</v>
      </c>
      <c r="B38" s="14" t="s">
        <v>189</v>
      </c>
      <c r="C38" s="29">
        <v>1</v>
      </c>
    </row>
    <row r="39" spans="1:3" ht="15" customHeight="1">
      <c r="A39" s="13">
        <v>35</v>
      </c>
      <c r="B39" s="14" t="s">
        <v>140</v>
      </c>
      <c r="C39" s="29">
        <v>1</v>
      </c>
    </row>
    <row r="40" spans="1:3" ht="15" customHeight="1">
      <c r="A40" s="13">
        <v>36</v>
      </c>
      <c r="B40" s="14" t="s">
        <v>79</v>
      </c>
      <c r="C40" s="29">
        <v>1</v>
      </c>
    </row>
    <row r="41" spans="1:3" ht="15" customHeight="1">
      <c r="A41" s="13">
        <v>37</v>
      </c>
      <c r="B41" s="14" t="s">
        <v>63</v>
      </c>
      <c r="C41" s="29">
        <v>1</v>
      </c>
    </row>
    <row r="42" spans="1:3" ht="15" customHeight="1">
      <c r="A42" s="13">
        <v>38</v>
      </c>
      <c r="B42" s="14" t="s">
        <v>121</v>
      </c>
      <c r="C42" s="29">
        <v>1</v>
      </c>
    </row>
    <row r="43" spans="1:3" ht="15" customHeight="1">
      <c r="A43" s="13">
        <v>39</v>
      </c>
      <c r="B43" s="14" t="s">
        <v>145</v>
      </c>
      <c r="C43" s="29">
        <v>1</v>
      </c>
    </row>
    <row r="44" spans="1:3" ht="15" customHeight="1">
      <c r="A44" s="13">
        <v>40</v>
      </c>
      <c r="B44" s="14" t="s">
        <v>82</v>
      </c>
      <c r="C44" s="29">
        <v>1</v>
      </c>
    </row>
    <row r="45" spans="1:3" ht="15" customHeight="1">
      <c r="A45" s="13">
        <v>41</v>
      </c>
      <c r="B45" s="14" t="s">
        <v>217</v>
      </c>
      <c r="C45" s="29">
        <v>1</v>
      </c>
    </row>
    <row r="46" spans="1:3" ht="15" customHeight="1">
      <c r="A46" s="13">
        <v>42</v>
      </c>
      <c r="B46" s="14" t="s">
        <v>185</v>
      </c>
      <c r="C46" s="29">
        <v>1</v>
      </c>
    </row>
    <row r="47" spans="1:3" ht="15" customHeight="1">
      <c r="A47" s="13">
        <v>43</v>
      </c>
      <c r="B47" s="14" t="s">
        <v>60</v>
      </c>
      <c r="C47" s="29">
        <v>1</v>
      </c>
    </row>
    <row r="48" spans="1:3" ht="15" customHeight="1">
      <c r="A48" s="13">
        <v>44</v>
      </c>
      <c r="B48" s="14" t="s">
        <v>99</v>
      </c>
      <c r="C48" s="29">
        <v>1</v>
      </c>
    </row>
    <row r="49" spans="1:3" ht="15" customHeight="1">
      <c r="A49" s="13">
        <v>45</v>
      </c>
      <c r="B49" s="14" t="s">
        <v>25</v>
      </c>
      <c r="C49" s="29">
        <v>1</v>
      </c>
    </row>
    <row r="50" spans="1:3" ht="15" customHeight="1">
      <c r="A50" s="13">
        <v>46</v>
      </c>
      <c r="B50" s="14" t="s">
        <v>167</v>
      </c>
      <c r="C50" s="29">
        <v>1</v>
      </c>
    </row>
    <row r="51" spans="1:3" ht="15" customHeight="1">
      <c r="A51" s="13">
        <v>47</v>
      </c>
      <c r="B51" s="14" t="s">
        <v>73</v>
      </c>
      <c r="C51" s="29">
        <v>1</v>
      </c>
    </row>
    <row r="52" spans="1:3" ht="15" customHeight="1">
      <c r="A52" s="13">
        <v>48</v>
      </c>
      <c r="B52" s="14" t="s">
        <v>176</v>
      </c>
      <c r="C52" s="29">
        <v>1</v>
      </c>
    </row>
    <row r="53" spans="1:3" ht="15" customHeight="1">
      <c r="A53" s="13">
        <v>49</v>
      </c>
      <c r="B53" s="14" t="s">
        <v>70</v>
      </c>
      <c r="C53" s="29">
        <v>1</v>
      </c>
    </row>
    <row r="54" spans="1:3" ht="15" customHeight="1">
      <c r="A54" s="13">
        <v>50</v>
      </c>
      <c r="B54" s="14" t="s">
        <v>102</v>
      </c>
      <c r="C54" s="29">
        <v>1</v>
      </c>
    </row>
    <row r="55" spans="1:3" ht="15" customHeight="1">
      <c r="A55" s="13">
        <v>51</v>
      </c>
      <c r="B55" s="14" t="s">
        <v>54</v>
      </c>
      <c r="C55" s="29">
        <v>1</v>
      </c>
    </row>
    <row r="56" spans="1:3" ht="15" customHeight="1">
      <c r="A56" s="13">
        <v>52</v>
      </c>
      <c r="B56" s="14" t="s">
        <v>13</v>
      </c>
      <c r="C56" s="29">
        <v>1</v>
      </c>
    </row>
    <row r="57" spans="1:3" ht="15" customHeight="1">
      <c r="A57" s="13">
        <v>53</v>
      </c>
      <c r="B57" s="14" t="s">
        <v>37</v>
      </c>
      <c r="C57" s="29">
        <v>1</v>
      </c>
    </row>
    <row r="58" spans="1:3" ht="15" customHeight="1">
      <c r="A58" s="13">
        <v>54</v>
      </c>
      <c r="B58" s="14" t="s">
        <v>165</v>
      </c>
      <c r="C58" s="29">
        <v>1</v>
      </c>
    </row>
    <row r="59" spans="1:3" ht="15" customHeight="1">
      <c r="A59" s="13">
        <v>55</v>
      </c>
      <c r="B59" s="14" t="s">
        <v>115</v>
      </c>
      <c r="C59" s="29">
        <v>1</v>
      </c>
    </row>
    <row r="60" spans="1:3" ht="15" customHeight="1">
      <c r="A60" s="17">
        <v>56</v>
      </c>
      <c r="B60" s="18" t="s">
        <v>34</v>
      </c>
      <c r="C60" s="30">
        <v>1</v>
      </c>
    </row>
    <row r="61" ht="12.75">
      <c r="C61" s="2">
        <f>SUM(C5:C60)</f>
        <v>86</v>
      </c>
    </row>
  </sheetData>
  <sheetProtection/>
  <autoFilter ref="A4:C12">
    <sortState ref="A5:C61">
      <sortCondition descending="1" sortBy="value" ref="C5:C6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cp:lastPrinted>2014-03-12T13:53:08Z</cp:lastPrinted>
  <dcterms:created xsi:type="dcterms:W3CDTF">2013-03-26T14:24:19Z</dcterms:created>
  <dcterms:modified xsi:type="dcterms:W3CDTF">2014-04-14T12:50:13Z</dcterms:modified>
  <cp:category/>
  <cp:version/>
  <cp:contentType/>
  <cp:contentStatus/>
</cp:coreProperties>
</file>