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<sst xmlns="http://schemas.openxmlformats.org/spreadsheetml/2006/main" count="325" uniqueCount="170">
  <si>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</si>
  <si>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</si>
  <si>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</si>
  <si>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</si>
  <si>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</si>
  <si>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</si>
  <si>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</si>
  <si>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</si>
  <si>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</si>
  <si>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</si>
  <si>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</si>
  <si>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MARCO</t>
  </si>
  <si>
    <t>GIORGIO</t>
  </si>
  <si>
    <t>MASSIMILIANO</t>
  </si>
  <si>
    <t>GABRIELE</t>
  </si>
  <si>
    <t>STEFANO</t>
  </si>
  <si>
    <t>GIUSEPPE</t>
  </si>
  <si>
    <t>ROBERTO</t>
  </si>
  <si>
    <t>ANDREA</t>
  </si>
  <si>
    <t>ROSSI</t>
  </si>
  <si>
    <t>LUCA</t>
  </si>
  <si>
    <t>CARLO</t>
  </si>
  <si>
    <t>FABRIZIO</t>
  </si>
  <si>
    <t>PAOLO</t>
  </si>
  <si>
    <t>ANGELO</t>
  </si>
  <si>
    <t>SIMONE</t>
  </si>
  <si>
    <t>GIANLUCA</t>
  </si>
  <si>
    <t>GIANFRANCO</t>
  </si>
  <si>
    <t>LUIGI</t>
  </si>
  <si>
    <t>FEDERICO</t>
  </si>
  <si>
    <t>ANTONIO</t>
  </si>
  <si>
    <t>VINCENZO</t>
  </si>
  <si>
    <t>FRANCESCO</t>
  </si>
  <si>
    <t>SANDRO</t>
  </si>
  <si>
    <t>DANIELA</t>
  </si>
  <si>
    <t>ALBERTO</t>
  </si>
  <si>
    <t>MASSIMO</t>
  </si>
  <si>
    <t>CLAUDIO</t>
  </si>
  <si>
    <t>PIETRO</t>
  </si>
  <si>
    <t>DOMENICO</t>
  </si>
  <si>
    <t>MORETTI</t>
  </si>
  <si>
    <t>PIERLUIGI</t>
  </si>
  <si>
    <t>EMILIANO</t>
  </si>
  <si>
    <t>IACOBELLI</t>
  </si>
  <si>
    <t>ALESSIO</t>
  </si>
  <si>
    <t>FILIPPO</t>
  </si>
  <si>
    <t>ETTORE</t>
  </si>
  <si>
    <t>MORICONI</t>
  </si>
  <si>
    <t>ROSSANO</t>
  </si>
  <si>
    <t>GINO</t>
  </si>
  <si>
    <t>GILBERTO</t>
  </si>
  <si>
    <t>LUANA</t>
  </si>
  <si>
    <t>LEONARDO</t>
  </si>
  <si>
    <t>LANZI</t>
  </si>
  <si>
    <t>ANTONINO</t>
  </si>
  <si>
    <t>LEPORE</t>
  </si>
  <si>
    <t>LBM SPORT</t>
  </si>
  <si>
    <t>SILVIO</t>
  </si>
  <si>
    <t>A</t>
  </si>
  <si>
    <t>POL. CIOCIARIA FAVA</t>
  </si>
  <si>
    <t>CATULLO</t>
  </si>
  <si>
    <t>C</t>
  </si>
  <si>
    <t>AIRONE TOLFA</t>
  </si>
  <si>
    <t>SCARDETTA</t>
  </si>
  <si>
    <t>B</t>
  </si>
  <si>
    <t>LIBERTAS ORVIETO</t>
  </si>
  <si>
    <t>MARCONI</t>
  </si>
  <si>
    <t>BOLSENA FORUM</t>
  </si>
  <si>
    <t>NOTTOLINI</t>
  </si>
  <si>
    <t>F</t>
  </si>
  <si>
    <t>ABBADIA S.SALVATORE</t>
  </si>
  <si>
    <t>TADDEI</t>
  </si>
  <si>
    <t>ATLETICA DI MARCO SPORT</t>
  </si>
  <si>
    <t>DE BERNARDI</t>
  </si>
  <si>
    <t>RUNNER TEAM</t>
  </si>
  <si>
    <t>ATLETICA MARTA</t>
  </si>
  <si>
    <t>CHELI</t>
  </si>
  <si>
    <t>TEAM MARATHON BIKE</t>
  </si>
  <si>
    <t>CORIGLIANO</t>
  </si>
  <si>
    <t>E</t>
  </si>
  <si>
    <t>PRUDENZI</t>
  </si>
  <si>
    <t>CARDONI</t>
  </si>
  <si>
    <t>D</t>
  </si>
  <si>
    <t>ATLETICA 90 TARQUINIA</t>
  </si>
  <si>
    <t>PELLICCIA</t>
  </si>
  <si>
    <t>URBANI</t>
  </si>
  <si>
    <t>MARIANI</t>
  </si>
  <si>
    <t>MICHAEL</t>
  </si>
  <si>
    <t>AVIS PERUGIA</t>
  </si>
  <si>
    <t>CASTAGNA</t>
  </si>
  <si>
    <t>BLANCO</t>
  </si>
  <si>
    <t>PISCIOTTANO</t>
  </si>
  <si>
    <t>LIBERO</t>
  </si>
  <si>
    <t>CALZINI</t>
  </si>
  <si>
    <t>RIZZO</t>
  </si>
  <si>
    <t>MUNICCHI</t>
  </si>
  <si>
    <t>MARCELLA</t>
  </si>
  <si>
    <t>N</t>
  </si>
  <si>
    <t>MORUCCI</t>
  </si>
  <si>
    <t>ADAMINI</t>
  </si>
  <si>
    <t>VITERBO RUNNERS</t>
  </si>
  <si>
    <t>LUCARI</t>
  </si>
  <si>
    <t>FIORAVANTI</t>
  </si>
  <si>
    <t>ENRIQUEZ</t>
  </si>
  <si>
    <t>IRENE</t>
  </si>
  <si>
    <t>AVIS DERUTA</t>
  </si>
  <si>
    <t>TASSELLI</t>
  </si>
  <si>
    <t>CHIRICO</t>
  </si>
  <si>
    <t>PESCI</t>
  </si>
  <si>
    <t>GALLINELLA</t>
  </si>
  <si>
    <t>G</t>
  </si>
  <si>
    <t>RONCA</t>
  </si>
  <si>
    <t>BATTAGLINI</t>
  </si>
  <si>
    <t>MARI</t>
  </si>
  <si>
    <t>SAVERI</t>
  </si>
  <si>
    <t>FERRARI</t>
  </si>
  <si>
    <t>ALTO LAZIO</t>
  </si>
  <si>
    <t>BRUSA</t>
  </si>
  <si>
    <t>MICAELA</t>
  </si>
  <si>
    <t>FERRAZZANI</t>
  </si>
  <si>
    <t>ACTIVE NETWORK</t>
  </si>
  <si>
    <t>BOCCIALONI</t>
  </si>
  <si>
    <t>EMORE</t>
  </si>
  <si>
    <t>FRANCESCHINI</t>
  </si>
  <si>
    <t>ISIDORI</t>
  </si>
  <si>
    <t>SACCOCCINI</t>
  </si>
  <si>
    <t>POLISPORTIVA MONTALTO</t>
  </si>
  <si>
    <t>LEGITTIMO</t>
  </si>
  <si>
    <t>BAIA</t>
  </si>
  <si>
    <t>I</t>
  </si>
  <si>
    <t>ATLETICA ENERGIA ROMA</t>
  </si>
  <si>
    <t>MARZIALI</t>
  </si>
  <si>
    <t>RANUCCI</t>
  </si>
  <si>
    <t>O</t>
  </si>
  <si>
    <t>VALENTI</t>
  </si>
  <si>
    <t>ASSANTI</t>
  </si>
  <si>
    <t>ATL.FIANO</t>
  </si>
  <si>
    <t>MILIACCA</t>
  </si>
  <si>
    <t>PIZZICHETTI</t>
  </si>
  <si>
    <t>ALESINI</t>
  </si>
  <si>
    <t>ARNALDO</t>
  </si>
  <si>
    <t>CRISTOFARI</t>
  </si>
  <si>
    <t>CIABATTINI</t>
  </si>
  <si>
    <t>EURO</t>
  </si>
  <si>
    <t>H</t>
  </si>
  <si>
    <t>UISP COMITATO LE TERRE SIENA</t>
  </si>
  <si>
    <t>LETIZIA</t>
  </si>
  <si>
    <t>RUNNER RIETI TOUR</t>
  </si>
  <si>
    <t>MASSARELLI</t>
  </si>
  <si>
    <t>MURA</t>
  </si>
  <si>
    <t>BOSCHI</t>
  </si>
  <si>
    <t>PODISTICA VALMONTONE</t>
  </si>
  <si>
    <t>SEVERO NETO</t>
  </si>
  <si>
    <t>IONE</t>
  </si>
  <si>
    <t>BURLA</t>
  </si>
  <si>
    <t>FERNANDO</t>
  </si>
  <si>
    <t>PETRILLO</t>
  </si>
  <si>
    <t>POLISPORTIVA COLLI ANIENE</t>
  </si>
  <si>
    <t>NADDEO</t>
  </si>
  <si>
    <t>ANSELMI</t>
  </si>
  <si>
    <t>GIACCO</t>
  </si>
  <si>
    <t>CAT SPORT</t>
  </si>
  <si>
    <t>DOMINICI</t>
  </si>
  <si>
    <t>ANTONIETTA</t>
  </si>
  <si>
    <t>FASTELLI</t>
  </si>
  <si>
    <t>LORENA</t>
  </si>
  <si>
    <t>BARBERINI</t>
  </si>
  <si>
    <t>Podistica della Liberazione</t>
  </si>
  <si>
    <t>33ª edizione</t>
  </si>
  <si>
    <t>Acquapendente (VT) Italia - Martedì 25/04/2017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</si>
</sst>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pane ySplit="4" topLeftCell="A47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3" t="s">
        <v>167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168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169</v>
      </c>
      <c r="B3" s="40"/>
      <c r="C3" s="40"/>
      <c r="D3" s="40"/>
      <c r="E3" s="40"/>
      <c r="F3" s="40"/>
      <c r="G3" s="40"/>
      <c r="H3" s="3" t="s">
        <v>0</v>
      </c>
      <c r="I3" s="4">
        <v>7.2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2">
        <v>1</v>
      </c>
      <c r="B5" s="46" t="s">
        <v>55</v>
      </c>
      <c r="C5" s="46" t="s">
        <v>57</v>
      </c>
      <c r="D5" s="22" t="s">
        <v>58</v>
      </c>
      <c r="E5" s="46" t="s">
        <v>59</v>
      </c>
      <c r="F5" s="27">
        <v>0.01716435185185185</v>
      </c>
      <c r="G5" s="22" t="str">
        <f>TEXT(INT((HOUR(F5)*3600+MINUTE(F5)*60+SECOND(F5))/$I$3/60),"0")&amp;"."&amp;TEXT(MOD((HOUR(F5)*3600+MINUTE(F5)*60+SECOND(F5))/$I$3,60),"00")&amp;"/km"</f>
        <v>3.26/km</v>
      </c>
      <c r="H5" s="25">
        <f>F5-$F$5</f>
        <v>0</v>
      </c>
      <c r="I5" s="25">
        <f>F5-INDEX($F$5:$F$143,MATCH(D5,$D$5:$D$143,0))</f>
        <v>0</v>
      </c>
    </row>
    <row r="6" spans="1:9" s="10" customFormat="1" ht="15" customHeight="1">
      <c r="A6" s="15">
        <v>2</v>
      </c>
      <c r="B6" s="47" t="s">
        <v>60</v>
      </c>
      <c r="C6" s="47" t="s">
        <v>42</v>
      </c>
      <c r="D6" s="15" t="s">
        <v>61</v>
      </c>
      <c r="E6" s="47" t="s">
        <v>62</v>
      </c>
      <c r="F6" s="28">
        <v>0.01724537037037037</v>
      </c>
      <c r="G6" s="15" t="str">
        <f aca="true" t="shared" si="0" ref="G6:G21">TEXT(INT((HOUR(F6)*3600+MINUTE(F6)*60+SECOND(F6))/$I$3/60),"0")&amp;"."&amp;TEXT(MOD((HOUR(F6)*3600+MINUTE(F6)*60+SECOND(F6))/$I$3,60),"00")&amp;"/km"</f>
        <v>3.27/km</v>
      </c>
      <c r="H6" s="26">
        <f aca="true" t="shared" si="1" ref="H6:H21">F6-$F$5</f>
        <v>8.101851851851846E-05</v>
      </c>
      <c r="I6" s="26">
        <f>F6-INDEX($F$5:$F$143,MATCH(D6,$D$5:$D$143,0))</f>
        <v>0</v>
      </c>
    </row>
    <row r="7" spans="1:9" s="10" customFormat="1" ht="15" customHeight="1">
      <c r="A7" s="15">
        <v>3</v>
      </c>
      <c r="B7" s="47" t="s">
        <v>63</v>
      </c>
      <c r="C7" s="47" t="s">
        <v>20</v>
      </c>
      <c r="D7" s="15" t="s">
        <v>64</v>
      </c>
      <c r="E7" s="47" t="s">
        <v>65</v>
      </c>
      <c r="F7" s="28">
        <v>0.017974537037037035</v>
      </c>
      <c r="G7" s="15" t="str">
        <f t="shared" si="0"/>
        <v>3.36/km</v>
      </c>
      <c r="H7" s="26">
        <f t="shared" si="1"/>
        <v>0.0008101851851851846</v>
      </c>
      <c r="I7" s="26">
        <f>F7-INDEX($F$5:$F$143,MATCH(D7,$D$5:$D$143,0))</f>
        <v>0</v>
      </c>
    </row>
    <row r="8" spans="1:9" s="10" customFormat="1" ht="15" customHeight="1">
      <c r="A8" s="15">
        <v>4</v>
      </c>
      <c r="B8" s="47" t="s">
        <v>66</v>
      </c>
      <c r="C8" s="47" t="s">
        <v>25</v>
      </c>
      <c r="D8" s="15" t="s">
        <v>58</v>
      </c>
      <c r="E8" s="47" t="s">
        <v>67</v>
      </c>
      <c r="F8" s="28">
        <v>0.018333333333333333</v>
      </c>
      <c r="G8" s="15" t="str">
        <f t="shared" si="0"/>
        <v>3.40/km</v>
      </c>
      <c r="H8" s="26">
        <f t="shared" si="1"/>
        <v>0.0011689814814814826</v>
      </c>
      <c r="I8" s="26">
        <f>F8-INDEX($F$5:$F$143,MATCH(D8,$D$5:$D$143,0))</f>
        <v>0.0011689814814814826</v>
      </c>
    </row>
    <row r="9" spans="1:9" s="10" customFormat="1" ht="15" customHeight="1">
      <c r="A9" s="15">
        <v>5</v>
      </c>
      <c r="B9" s="47" t="s">
        <v>68</v>
      </c>
      <c r="C9" s="47" t="s">
        <v>37</v>
      </c>
      <c r="D9" s="15" t="s">
        <v>69</v>
      </c>
      <c r="E9" s="47" t="s">
        <v>70</v>
      </c>
      <c r="F9" s="28">
        <v>0.018368055555555554</v>
      </c>
      <c r="G9" s="15" t="str">
        <f t="shared" si="0"/>
        <v>3.40/km</v>
      </c>
      <c r="H9" s="26">
        <f t="shared" si="1"/>
        <v>0.0012037037037037034</v>
      </c>
      <c r="I9" s="26">
        <f>F9-INDEX($F$5:$F$143,MATCH(D9,$D$5:$D$143,0))</f>
        <v>0</v>
      </c>
    </row>
    <row r="10" spans="1:9" s="10" customFormat="1" ht="15" customHeight="1">
      <c r="A10" s="15">
        <v>6</v>
      </c>
      <c r="B10" s="47" t="s">
        <v>71</v>
      </c>
      <c r="C10" s="47" t="s">
        <v>17</v>
      </c>
      <c r="D10" s="15" t="s">
        <v>64</v>
      </c>
      <c r="E10" s="47" t="s">
        <v>72</v>
      </c>
      <c r="F10" s="28">
        <v>0.01857638888888889</v>
      </c>
      <c r="G10" s="15" t="str">
        <f t="shared" si="0"/>
        <v>3.43/km</v>
      </c>
      <c r="H10" s="26">
        <f t="shared" si="1"/>
        <v>0.001412037037037038</v>
      </c>
      <c r="I10" s="26">
        <f>F10-INDEX($F$5:$F$143,MATCH(D10,$D$5:$D$143,0))</f>
        <v>0.0006018518518518534</v>
      </c>
    </row>
    <row r="11" spans="1:9" s="10" customFormat="1" ht="15" customHeight="1">
      <c r="A11" s="15">
        <v>7</v>
      </c>
      <c r="B11" s="47" t="s">
        <v>73</v>
      </c>
      <c r="C11" s="47" t="s">
        <v>49</v>
      </c>
      <c r="D11" s="15" t="s">
        <v>58</v>
      </c>
      <c r="E11" s="47" t="s">
        <v>74</v>
      </c>
      <c r="F11" s="28">
        <v>0.018634259259259257</v>
      </c>
      <c r="G11" s="15" t="str">
        <f t="shared" si="0"/>
        <v>3.44/km</v>
      </c>
      <c r="H11" s="26">
        <f t="shared" si="1"/>
        <v>0.0014699074074074059</v>
      </c>
      <c r="I11" s="26">
        <f>F11-INDEX($F$5:$F$143,MATCH(D11,$D$5:$D$143,0))</f>
        <v>0.0014699074074074059</v>
      </c>
    </row>
    <row r="12" spans="1:9" s="10" customFormat="1" ht="15" customHeight="1">
      <c r="A12" s="15">
        <v>8</v>
      </c>
      <c r="B12" s="47" t="s">
        <v>53</v>
      </c>
      <c r="C12" s="47" t="s">
        <v>23</v>
      </c>
      <c r="D12" s="15" t="s">
        <v>64</v>
      </c>
      <c r="E12" s="47" t="s">
        <v>75</v>
      </c>
      <c r="F12" s="28">
        <v>0.01920138888888889</v>
      </c>
      <c r="G12" s="15" t="str">
        <f t="shared" si="0"/>
        <v>3.50/km</v>
      </c>
      <c r="H12" s="26">
        <f t="shared" si="1"/>
        <v>0.0020370370370370386</v>
      </c>
      <c r="I12" s="26">
        <f>F12-INDEX($F$5:$F$143,MATCH(D12,$D$5:$D$143,0))</f>
        <v>0.001226851851851854</v>
      </c>
    </row>
    <row r="13" spans="1:9" s="10" customFormat="1" ht="15" customHeight="1">
      <c r="A13" s="15">
        <v>9</v>
      </c>
      <c r="B13" s="47" t="s">
        <v>76</v>
      </c>
      <c r="C13" s="47" t="s">
        <v>28</v>
      </c>
      <c r="D13" s="15" t="s">
        <v>58</v>
      </c>
      <c r="E13" s="47" t="s">
        <v>77</v>
      </c>
      <c r="F13" s="28">
        <v>0.01925925925925926</v>
      </c>
      <c r="G13" s="15" t="str">
        <f t="shared" si="0"/>
        <v>3.51/km</v>
      </c>
      <c r="H13" s="26">
        <f t="shared" si="1"/>
        <v>0.00209490740740741</v>
      </c>
      <c r="I13" s="26">
        <f>F13-INDEX($F$5:$F$143,MATCH(D13,$D$5:$D$143,0))</f>
        <v>0.00209490740740741</v>
      </c>
    </row>
    <row r="14" spans="1:9" s="10" customFormat="1" ht="15" customHeight="1">
      <c r="A14" s="15">
        <v>10</v>
      </c>
      <c r="B14" s="47" t="s">
        <v>78</v>
      </c>
      <c r="C14" s="47" t="s">
        <v>54</v>
      </c>
      <c r="D14" s="15" t="s">
        <v>79</v>
      </c>
      <c r="E14" s="47" t="s">
        <v>72</v>
      </c>
      <c r="F14" s="28">
        <v>0.019710648148148147</v>
      </c>
      <c r="G14" s="15" t="str">
        <f t="shared" si="0"/>
        <v>3.57/km</v>
      </c>
      <c r="H14" s="26">
        <f t="shared" si="1"/>
        <v>0.0025462962962962965</v>
      </c>
      <c r="I14" s="26">
        <f>F14-INDEX($F$5:$F$143,MATCH(D14,$D$5:$D$143,0))</f>
        <v>0</v>
      </c>
    </row>
    <row r="15" spans="1:9" s="10" customFormat="1" ht="15" customHeight="1">
      <c r="A15" s="15">
        <v>11</v>
      </c>
      <c r="B15" s="47" t="s">
        <v>80</v>
      </c>
      <c r="C15" s="47" t="s">
        <v>12</v>
      </c>
      <c r="D15" s="15" t="s">
        <v>61</v>
      </c>
      <c r="E15" s="47" t="s">
        <v>67</v>
      </c>
      <c r="F15" s="28">
        <v>0.019872685185185184</v>
      </c>
      <c r="G15" s="15" t="str">
        <f t="shared" si="0"/>
        <v>3.58/km</v>
      </c>
      <c r="H15" s="26">
        <f t="shared" si="1"/>
        <v>0.0027083333333333334</v>
      </c>
      <c r="I15" s="26">
        <f>F15-INDEX($F$5:$F$143,MATCH(D15,$D$5:$D$143,0))</f>
        <v>0.002627314814814815</v>
      </c>
    </row>
    <row r="16" spans="1:9" s="10" customFormat="1" ht="15" customHeight="1">
      <c r="A16" s="15">
        <v>12</v>
      </c>
      <c r="B16" s="47" t="s">
        <v>81</v>
      </c>
      <c r="C16" s="47" t="s">
        <v>37</v>
      </c>
      <c r="D16" s="15" t="s">
        <v>82</v>
      </c>
      <c r="E16" s="47" t="s">
        <v>83</v>
      </c>
      <c r="F16" s="28">
        <v>0.02011574074074074</v>
      </c>
      <c r="G16" s="15" t="str">
        <f t="shared" si="0"/>
        <v>4.01/km</v>
      </c>
      <c r="H16" s="26">
        <f t="shared" si="1"/>
        <v>0.002951388888888889</v>
      </c>
      <c r="I16" s="26">
        <f>F16-INDEX($F$5:$F$143,MATCH(D16,$D$5:$D$143,0))</f>
        <v>0</v>
      </c>
    </row>
    <row r="17" spans="1:9" s="10" customFormat="1" ht="15" customHeight="1">
      <c r="A17" s="15">
        <v>13</v>
      </c>
      <c r="B17" s="47" t="s">
        <v>84</v>
      </c>
      <c r="C17" s="47" t="s">
        <v>35</v>
      </c>
      <c r="D17" s="15" t="s">
        <v>69</v>
      </c>
      <c r="E17" s="47" t="s">
        <v>65</v>
      </c>
      <c r="F17" s="28">
        <v>0.02013888888888889</v>
      </c>
      <c r="G17" s="15" t="str">
        <f t="shared" si="0"/>
        <v>4.02/km</v>
      </c>
      <c r="H17" s="26">
        <f t="shared" si="1"/>
        <v>0.0029745370370370394</v>
      </c>
      <c r="I17" s="26">
        <f>F17-INDEX($F$5:$F$143,MATCH(D17,$D$5:$D$143,0))</f>
        <v>0.001770833333333336</v>
      </c>
    </row>
    <row r="18" spans="1:9" s="10" customFormat="1" ht="15" customHeight="1">
      <c r="A18" s="15">
        <v>14</v>
      </c>
      <c r="B18" s="47" t="s">
        <v>85</v>
      </c>
      <c r="C18" s="47" t="s">
        <v>20</v>
      </c>
      <c r="D18" s="15" t="s">
        <v>64</v>
      </c>
      <c r="E18" s="47" t="s">
        <v>65</v>
      </c>
      <c r="F18" s="28">
        <v>0.020162037037037037</v>
      </c>
      <c r="G18" s="15" t="str">
        <f t="shared" si="0"/>
        <v>4.02/km</v>
      </c>
      <c r="H18" s="26">
        <f t="shared" si="1"/>
        <v>0.0029976851851851866</v>
      </c>
      <c r="I18" s="26">
        <f>F18-INDEX($F$5:$F$143,MATCH(D18,$D$5:$D$143,0))</f>
        <v>0.002187500000000002</v>
      </c>
    </row>
    <row r="19" spans="1:9" s="10" customFormat="1" ht="15" customHeight="1">
      <c r="A19" s="15">
        <v>15</v>
      </c>
      <c r="B19" s="47" t="s">
        <v>86</v>
      </c>
      <c r="C19" s="47" t="s">
        <v>87</v>
      </c>
      <c r="D19" s="15" t="s">
        <v>58</v>
      </c>
      <c r="E19" s="47" t="s">
        <v>88</v>
      </c>
      <c r="F19" s="28">
        <v>0.020208333333333335</v>
      </c>
      <c r="G19" s="15" t="str">
        <f t="shared" si="0"/>
        <v>4.03/km</v>
      </c>
      <c r="H19" s="26">
        <f t="shared" si="1"/>
        <v>0.0030439814814814843</v>
      </c>
      <c r="I19" s="26">
        <f>F19-INDEX($F$5:$F$143,MATCH(D19,$D$5:$D$143,0))</f>
        <v>0.0030439814814814843</v>
      </c>
    </row>
    <row r="20" spans="1:9" s="10" customFormat="1" ht="15" customHeight="1">
      <c r="A20" s="15">
        <v>16</v>
      </c>
      <c r="B20" s="47" t="s">
        <v>89</v>
      </c>
      <c r="C20" s="47" t="s">
        <v>24</v>
      </c>
      <c r="D20" s="15" t="s">
        <v>82</v>
      </c>
      <c r="E20" s="47" t="s">
        <v>72</v>
      </c>
      <c r="F20" s="28">
        <v>0.020243055555555552</v>
      </c>
      <c r="G20" s="15" t="str">
        <f t="shared" si="0"/>
        <v>4.03/km</v>
      </c>
      <c r="H20" s="26">
        <f t="shared" si="1"/>
        <v>0.0030787037037037016</v>
      </c>
      <c r="I20" s="26">
        <f>F20-INDEX($F$5:$F$143,MATCH(D20,$D$5:$D$143,0))</f>
        <v>0.00012731481481481274</v>
      </c>
    </row>
    <row r="21" spans="1:9" ht="15" customHeight="1">
      <c r="A21" s="15">
        <v>17</v>
      </c>
      <c r="B21" s="47" t="s">
        <v>90</v>
      </c>
      <c r="C21" s="47" t="s">
        <v>15</v>
      </c>
      <c r="D21" s="15" t="s">
        <v>79</v>
      </c>
      <c r="E21" s="47" t="s">
        <v>72</v>
      </c>
      <c r="F21" s="28">
        <v>0.020439814814814817</v>
      </c>
      <c r="G21" s="15" t="str">
        <f t="shared" si="0"/>
        <v>4.05/km</v>
      </c>
      <c r="H21" s="26">
        <f t="shared" si="1"/>
        <v>0.003275462962962966</v>
      </c>
      <c r="I21" s="26">
        <f>F21-INDEX($F$5:$F$143,MATCH(D21,$D$5:$D$143,0))</f>
        <v>0.0007291666666666696</v>
      </c>
    </row>
    <row r="22" spans="1:9" ht="15" customHeight="1">
      <c r="A22" s="15">
        <v>18</v>
      </c>
      <c r="B22" s="47" t="s">
        <v>91</v>
      </c>
      <c r="C22" s="47" t="s">
        <v>48</v>
      </c>
      <c r="D22" s="15" t="s">
        <v>82</v>
      </c>
      <c r="E22" s="47" t="s">
        <v>92</v>
      </c>
      <c r="F22" s="28">
        <v>0.02048611111111111</v>
      </c>
      <c r="G22" s="15" t="str">
        <f aca="true" t="shared" si="2" ref="G22:G32">TEXT(INT((HOUR(F22)*3600+MINUTE(F22)*60+SECOND(F22))/$I$3/60),"0")&amp;"."&amp;TEXT(MOD((HOUR(F22)*3600+MINUTE(F22)*60+SECOND(F22))/$I$3,60),"00")&amp;"/km"</f>
        <v>4.06/km</v>
      </c>
      <c r="H22" s="26">
        <f aca="true" t="shared" si="3" ref="H22:H32">F22-$F$5</f>
        <v>0.0033217592592592604</v>
      </c>
      <c r="I22" s="26">
        <f>F22-INDEX($F$5:$F$143,MATCH(D22,$D$5:$D$143,0))</f>
        <v>0.0003703703703703716</v>
      </c>
    </row>
    <row r="23" spans="1:9" ht="15" customHeight="1">
      <c r="A23" s="15">
        <v>19</v>
      </c>
      <c r="B23" s="47" t="s">
        <v>93</v>
      </c>
      <c r="C23" s="47" t="s">
        <v>21</v>
      </c>
      <c r="D23" s="15" t="s">
        <v>79</v>
      </c>
      <c r="E23" s="47" t="s">
        <v>72</v>
      </c>
      <c r="F23" s="28">
        <v>0.02050925925925926</v>
      </c>
      <c r="G23" s="15" t="str">
        <f t="shared" si="2"/>
        <v>4.06/km</v>
      </c>
      <c r="H23" s="26">
        <f t="shared" si="3"/>
        <v>0.0033449074074074076</v>
      </c>
      <c r="I23" s="26">
        <f>F23-INDEX($F$5:$F$143,MATCH(D23,$D$5:$D$143,0))</f>
        <v>0.000798611111111111</v>
      </c>
    </row>
    <row r="24" spans="1:9" ht="15" customHeight="1">
      <c r="A24" s="15">
        <v>20</v>
      </c>
      <c r="B24" s="47" t="s">
        <v>94</v>
      </c>
      <c r="C24" s="47" t="s">
        <v>14</v>
      </c>
      <c r="D24" s="15" t="s">
        <v>64</v>
      </c>
      <c r="E24" s="47" t="s">
        <v>72</v>
      </c>
      <c r="F24" s="28">
        <v>0.020601851851851854</v>
      </c>
      <c r="G24" s="15" t="str">
        <f t="shared" si="2"/>
        <v>4.07/km</v>
      </c>
      <c r="H24" s="26">
        <f t="shared" si="3"/>
        <v>0.003437500000000003</v>
      </c>
      <c r="I24" s="26">
        <f>F24-INDEX($F$5:$F$143,MATCH(D24,$D$5:$D$143,0))</f>
        <v>0.0026273148148148184</v>
      </c>
    </row>
    <row r="25" spans="1:9" ht="15" customHeight="1">
      <c r="A25" s="15">
        <v>21</v>
      </c>
      <c r="B25" s="47" t="s">
        <v>95</v>
      </c>
      <c r="C25" s="47" t="s">
        <v>96</v>
      </c>
      <c r="D25" s="15" t="s">
        <v>97</v>
      </c>
      <c r="E25" s="47" t="s">
        <v>70</v>
      </c>
      <c r="F25" s="28">
        <v>0.020833333333333332</v>
      </c>
      <c r="G25" s="15" t="str">
        <f t="shared" si="2"/>
        <v>4.10/km</v>
      </c>
      <c r="H25" s="26">
        <f t="shared" si="3"/>
        <v>0.0036689814814814814</v>
      </c>
      <c r="I25" s="26">
        <f>F25-INDEX($F$5:$F$143,MATCH(D25,$D$5:$D$143,0))</f>
        <v>0</v>
      </c>
    </row>
    <row r="26" spans="1:9" ht="15" customHeight="1">
      <c r="A26" s="15">
        <v>22</v>
      </c>
      <c r="B26" s="47" t="s">
        <v>47</v>
      </c>
      <c r="C26" s="47" t="s">
        <v>33</v>
      </c>
      <c r="D26" s="15" t="s">
        <v>64</v>
      </c>
      <c r="E26" s="47" t="s">
        <v>62</v>
      </c>
      <c r="F26" s="28">
        <v>0.020868055555555556</v>
      </c>
      <c r="G26" s="15" t="str">
        <f t="shared" si="2"/>
        <v>4.10/km</v>
      </c>
      <c r="H26" s="26">
        <f t="shared" si="3"/>
        <v>0.0037037037037037056</v>
      </c>
      <c r="I26" s="26">
        <f>F26-INDEX($F$5:$F$143,MATCH(D26,$D$5:$D$143,0))</f>
        <v>0.002893518518518521</v>
      </c>
    </row>
    <row r="27" spans="1:9" ht="15" customHeight="1">
      <c r="A27" s="15">
        <v>23</v>
      </c>
      <c r="B27" s="47" t="s">
        <v>98</v>
      </c>
      <c r="C27" s="47" t="s">
        <v>22</v>
      </c>
      <c r="D27" s="15" t="s">
        <v>79</v>
      </c>
      <c r="E27" s="47" t="s">
        <v>75</v>
      </c>
      <c r="F27" s="28">
        <v>0.020937499999999998</v>
      </c>
      <c r="G27" s="15" t="str">
        <f t="shared" si="2"/>
        <v>4.11/km</v>
      </c>
      <c r="H27" s="26">
        <f t="shared" si="3"/>
        <v>0.003773148148148147</v>
      </c>
      <c r="I27" s="26">
        <f>F27-INDEX($F$5:$F$143,MATCH(D27,$D$5:$D$143,0))</f>
        <v>0.0012268518518518505</v>
      </c>
    </row>
    <row r="28" spans="1:9" ht="15" customHeight="1">
      <c r="A28" s="15">
        <v>24</v>
      </c>
      <c r="B28" s="47" t="s">
        <v>99</v>
      </c>
      <c r="C28" s="47" t="s">
        <v>11</v>
      </c>
      <c r="D28" s="15" t="s">
        <v>58</v>
      </c>
      <c r="E28" s="47" t="s">
        <v>100</v>
      </c>
      <c r="F28" s="28">
        <v>0.021006944444444443</v>
      </c>
      <c r="G28" s="15" t="str">
        <f t="shared" si="2"/>
        <v>4.12/km</v>
      </c>
      <c r="H28" s="26">
        <f t="shared" si="3"/>
        <v>0.003842592592592592</v>
      </c>
      <c r="I28" s="26">
        <f>F28-INDEX($F$5:$F$143,MATCH(D28,$D$5:$D$143,0))</f>
        <v>0.003842592592592592</v>
      </c>
    </row>
    <row r="29" spans="1:9" ht="15" customHeight="1">
      <c r="A29" s="15">
        <v>25</v>
      </c>
      <c r="B29" s="47" t="s">
        <v>101</v>
      </c>
      <c r="C29" s="47" t="s">
        <v>26</v>
      </c>
      <c r="D29" s="15" t="s">
        <v>82</v>
      </c>
      <c r="E29" s="47" t="s">
        <v>83</v>
      </c>
      <c r="F29" s="28">
        <v>0.021168981481481483</v>
      </c>
      <c r="G29" s="15" t="str">
        <f t="shared" si="2"/>
        <v>4.14/km</v>
      </c>
      <c r="H29" s="26">
        <f t="shared" si="3"/>
        <v>0.004004629629629632</v>
      </c>
      <c r="I29" s="26">
        <f>F29-INDEX($F$5:$F$143,MATCH(D29,$D$5:$D$143,0))</f>
        <v>0.0010532407407407435</v>
      </c>
    </row>
    <row r="30" spans="1:9" ht="15" customHeight="1">
      <c r="A30" s="15">
        <v>26</v>
      </c>
      <c r="B30" s="47" t="s">
        <v>102</v>
      </c>
      <c r="C30" s="47" t="s">
        <v>21</v>
      </c>
      <c r="D30" s="15" t="s">
        <v>79</v>
      </c>
      <c r="E30" s="47" t="s">
        <v>67</v>
      </c>
      <c r="F30" s="28">
        <v>0.021597222222222223</v>
      </c>
      <c r="G30" s="15" t="str">
        <f t="shared" si="2"/>
        <v>4.19/km</v>
      </c>
      <c r="H30" s="26">
        <f t="shared" si="3"/>
        <v>0.004432870370370372</v>
      </c>
      <c r="I30" s="26">
        <f>F30-INDEX($F$5:$F$143,MATCH(D30,$D$5:$D$143,0))</f>
        <v>0.0018865740740740752</v>
      </c>
    </row>
    <row r="31" spans="1:9" ht="15" customHeight="1">
      <c r="A31" s="15">
        <v>27</v>
      </c>
      <c r="B31" s="47" t="s">
        <v>103</v>
      </c>
      <c r="C31" s="47" t="s">
        <v>104</v>
      </c>
      <c r="D31" s="15" t="s">
        <v>97</v>
      </c>
      <c r="E31" s="47" t="s">
        <v>105</v>
      </c>
      <c r="F31" s="28">
        <v>0.021805555555555554</v>
      </c>
      <c r="G31" s="15" t="str">
        <f t="shared" si="2"/>
        <v>4.22/km</v>
      </c>
      <c r="H31" s="26">
        <f t="shared" si="3"/>
        <v>0.004641203703703703</v>
      </c>
      <c r="I31" s="26">
        <f>F31-INDEX($F$5:$F$143,MATCH(D31,$D$5:$D$143,0))</f>
        <v>0.0009722222222222215</v>
      </c>
    </row>
    <row r="32" spans="1:9" ht="15" customHeight="1">
      <c r="A32" s="15">
        <v>28</v>
      </c>
      <c r="B32" s="47" t="s">
        <v>106</v>
      </c>
      <c r="C32" s="47" t="s">
        <v>38</v>
      </c>
      <c r="D32" s="15" t="s">
        <v>61</v>
      </c>
      <c r="E32" s="47" t="s">
        <v>56</v>
      </c>
      <c r="F32" s="28">
        <v>0.021851851851851848</v>
      </c>
      <c r="G32" s="15" t="str">
        <f t="shared" si="2"/>
        <v>4.22/km</v>
      </c>
      <c r="H32" s="26">
        <f t="shared" si="3"/>
        <v>0.004687499999999997</v>
      </c>
      <c r="I32" s="26">
        <f>F32-INDEX($F$5:$F$143,MATCH(D32,$D$5:$D$143,0))</f>
        <v>0.004606481481481479</v>
      </c>
    </row>
    <row r="33" spans="1:9" ht="15" customHeight="1">
      <c r="A33" s="15">
        <v>29</v>
      </c>
      <c r="B33" s="47" t="s">
        <v>107</v>
      </c>
      <c r="C33" s="47" t="s">
        <v>31</v>
      </c>
      <c r="D33" s="15" t="s">
        <v>82</v>
      </c>
      <c r="E33" s="47" t="s">
        <v>72</v>
      </c>
      <c r="F33" s="28">
        <v>0.02199074074074074</v>
      </c>
      <c r="G33" s="15" t="str">
        <f aca="true" t="shared" si="4" ref="G33:G38">TEXT(INT((HOUR(F33)*3600+MINUTE(F33)*60+SECOND(F33))/$I$3/60),"0")&amp;"."&amp;TEXT(MOD((HOUR(F33)*3600+MINUTE(F33)*60+SECOND(F33))/$I$3,60),"00")&amp;"/km"</f>
        <v>4.24/km</v>
      </c>
      <c r="H33" s="26">
        <f aca="true" t="shared" si="5" ref="H33:H38">F33-$F$5</f>
        <v>0.0048263888888888905</v>
      </c>
      <c r="I33" s="26">
        <f>F33-INDEX($F$5:$F$143,MATCH(D33,$D$5:$D$143,0))</f>
        <v>0.0018750000000000017</v>
      </c>
    </row>
    <row r="34" spans="1:9" ht="15" customHeight="1">
      <c r="A34" s="15">
        <v>30</v>
      </c>
      <c r="B34" s="47" t="s">
        <v>108</v>
      </c>
      <c r="C34" s="47" t="s">
        <v>23</v>
      </c>
      <c r="D34" s="15" t="s">
        <v>79</v>
      </c>
      <c r="E34" s="47" t="s">
        <v>75</v>
      </c>
      <c r="F34" s="28">
        <v>0.022048611111111113</v>
      </c>
      <c r="G34" s="15" t="str">
        <f t="shared" si="4"/>
        <v>4.25/km</v>
      </c>
      <c r="H34" s="26">
        <f t="shared" si="5"/>
        <v>0.004884259259259262</v>
      </c>
      <c r="I34" s="26">
        <f>F34-INDEX($F$5:$F$143,MATCH(D34,$D$5:$D$143,0))</f>
        <v>0.0023379629629629653</v>
      </c>
    </row>
    <row r="35" spans="1:9" ht="15" customHeight="1">
      <c r="A35" s="15">
        <v>31</v>
      </c>
      <c r="B35" s="47" t="s">
        <v>109</v>
      </c>
      <c r="C35" s="47" t="s">
        <v>41</v>
      </c>
      <c r="D35" s="15" t="s">
        <v>110</v>
      </c>
      <c r="E35" s="47" t="s">
        <v>67</v>
      </c>
      <c r="F35" s="28">
        <v>0.022129629629629628</v>
      </c>
      <c r="G35" s="15" t="str">
        <f t="shared" si="4"/>
        <v>4.26/km</v>
      </c>
      <c r="H35" s="26">
        <f t="shared" si="5"/>
        <v>0.004965277777777777</v>
      </c>
      <c r="I35" s="26">
        <f>F35-INDEX($F$5:$F$143,MATCH(D35,$D$5:$D$143,0))</f>
        <v>0</v>
      </c>
    </row>
    <row r="36" spans="1:9" ht="15" customHeight="1">
      <c r="A36" s="15">
        <v>32</v>
      </c>
      <c r="B36" s="47" t="s">
        <v>111</v>
      </c>
      <c r="C36" s="47" t="s">
        <v>20</v>
      </c>
      <c r="D36" s="15" t="s">
        <v>82</v>
      </c>
      <c r="E36" s="47" t="s">
        <v>67</v>
      </c>
      <c r="F36" s="28">
        <v>0.02246527777777778</v>
      </c>
      <c r="G36" s="15" t="str">
        <f t="shared" si="4"/>
        <v>4.30/km</v>
      </c>
      <c r="H36" s="26">
        <f t="shared" si="5"/>
        <v>0.005300925925925928</v>
      </c>
      <c r="I36" s="26">
        <f>F36-INDEX($F$5:$F$143,MATCH(D36,$D$5:$D$143,0))</f>
        <v>0.002349537037037039</v>
      </c>
    </row>
    <row r="37" spans="1:9" ht="15" customHeight="1">
      <c r="A37" s="15">
        <v>33</v>
      </c>
      <c r="B37" s="47" t="s">
        <v>112</v>
      </c>
      <c r="C37" s="47" t="s">
        <v>38</v>
      </c>
      <c r="D37" s="15" t="s">
        <v>69</v>
      </c>
      <c r="E37" s="47" t="s">
        <v>67</v>
      </c>
      <c r="F37" s="28">
        <v>0.022499999999999996</v>
      </c>
      <c r="G37" s="15" t="str">
        <f t="shared" si="4"/>
        <v>4.30/km</v>
      </c>
      <c r="H37" s="26">
        <f t="shared" si="5"/>
        <v>0.005335648148148145</v>
      </c>
      <c r="I37" s="26">
        <f>F37-INDEX($F$5:$F$143,MATCH(D37,$D$5:$D$143,0))</f>
        <v>0.0041319444444444416</v>
      </c>
    </row>
    <row r="38" spans="1:9" ht="15" customHeight="1">
      <c r="A38" s="15">
        <v>34</v>
      </c>
      <c r="B38" s="47" t="s">
        <v>113</v>
      </c>
      <c r="C38" s="47" t="s">
        <v>15</v>
      </c>
      <c r="D38" s="15" t="s">
        <v>69</v>
      </c>
      <c r="E38" s="47" t="s">
        <v>67</v>
      </c>
      <c r="F38" s="28">
        <v>0.022523148148148143</v>
      </c>
      <c r="G38" s="15" t="str">
        <f t="shared" si="4"/>
        <v>4.30/km</v>
      </c>
      <c r="H38" s="26">
        <f t="shared" si="5"/>
        <v>0.005358796296296292</v>
      </c>
      <c r="I38" s="26">
        <f>F38-INDEX($F$5:$F$143,MATCH(D38,$D$5:$D$143,0))</f>
        <v>0.004155092592592589</v>
      </c>
    </row>
    <row r="39" spans="1:9" ht="15" customHeight="1">
      <c r="A39" s="15">
        <v>35</v>
      </c>
      <c r="B39" s="47" t="s">
        <v>114</v>
      </c>
      <c r="C39" s="47" t="s">
        <v>13</v>
      </c>
      <c r="D39" s="15" t="s">
        <v>79</v>
      </c>
      <c r="E39" s="47" t="s">
        <v>72</v>
      </c>
      <c r="F39" s="28">
        <v>0.02255787037037037</v>
      </c>
      <c r="G39" s="15" t="str">
        <f aca="true" t="shared" si="6" ref="G39:G44">TEXT(INT((HOUR(F39)*3600+MINUTE(F39)*60+SECOND(F39))/$I$3/60),"0")&amp;"."&amp;TEXT(MOD((HOUR(F39)*3600+MINUTE(F39)*60+SECOND(F39))/$I$3,60),"00")&amp;"/km"</f>
        <v>4.31/km</v>
      </c>
      <c r="H39" s="26">
        <f aca="true" t="shared" si="7" ref="H39:H44">F39-$F$5</f>
        <v>0.00539351851851852</v>
      </c>
      <c r="I39" s="26">
        <f>F39-INDEX($F$5:$F$143,MATCH(D39,$D$5:$D$143,0))</f>
        <v>0.002847222222222223</v>
      </c>
    </row>
    <row r="40" spans="1:9" ht="15" customHeight="1">
      <c r="A40" s="15">
        <v>36</v>
      </c>
      <c r="B40" s="47" t="s">
        <v>115</v>
      </c>
      <c r="C40" s="47" t="s">
        <v>52</v>
      </c>
      <c r="D40" s="15" t="s">
        <v>58</v>
      </c>
      <c r="E40" s="47" t="s">
        <v>116</v>
      </c>
      <c r="F40" s="28">
        <v>0.02289351851851852</v>
      </c>
      <c r="G40" s="15" t="str">
        <f t="shared" si="6"/>
        <v>4.35/km</v>
      </c>
      <c r="H40" s="26">
        <f t="shared" si="7"/>
        <v>0.005729166666666671</v>
      </c>
      <c r="I40" s="26">
        <f>F40-INDEX($F$5:$F$143,MATCH(D40,$D$5:$D$143,0))</f>
        <v>0.005729166666666671</v>
      </c>
    </row>
    <row r="41" spans="1:9" ht="15" customHeight="1">
      <c r="A41" s="15">
        <v>37</v>
      </c>
      <c r="B41" s="47" t="s">
        <v>117</v>
      </c>
      <c r="C41" s="47" t="s">
        <v>118</v>
      </c>
      <c r="D41" s="15" t="s">
        <v>97</v>
      </c>
      <c r="E41" s="47" t="s">
        <v>77</v>
      </c>
      <c r="F41" s="28">
        <v>0.022939814814814816</v>
      </c>
      <c r="G41" s="15" t="str">
        <f t="shared" si="6"/>
        <v>4.35/km</v>
      </c>
      <c r="H41" s="26">
        <f t="shared" si="7"/>
        <v>0.005775462962962965</v>
      </c>
      <c r="I41" s="26">
        <f>F41-INDEX($F$5:$F$143,MATCH(D41,$D$5:$D$143,0))</f>
        <v>0.0021064814814814835</v>
      </c>
    </row>
    <row r="42" spans="1:9" ht="15" customHeight="1">
      <c r="A42" s="15">
        <v>38</v>
      </c>
      <c r="B42" s="47" t="s">
        <v>119</v>
      </c>
      <c r="C42" s="47" t="s">
        <v>29</v>
      </c>
      <c r="D42" s="15" t="s">
        <v>58</v>
      </c>
      <c r="E42" s="47" t="s">
        <v>120</v>
      </c>
      <c r="F42" s="28">
        <v>0.02304398148148148</v>
      </c>
      <c r="G42" s="15" t="str">
        <f t="shared" si="6"/>
        <v>4.37/km</v>
      </c>
      <c r="H42" s="26">
        <f t="shared" si="7"/>
        <v>0.0058796296296296305</v>
      </c>
      <c r="I42" s="26">
        <f>F42-INDEX($F$5:$F$143,MATCH(D42,$D$5:$D$143,0))</f>
        <v>0.0058796296296296305</v>
      </c>
    </row>
    <row r="43" spans="1:9" ht="15" customHeight="1">
      <c r="A43" s="15">
        <v>39</v>
      </c>
      <c r="B43" s="47" t="s">
        <v>121</v>
      </c>
      <c r="C43" s="47" t="s">
        <v>122</v>
      </c>
      <c r="D43" s="15" t="s">
        <v>69</v>
      </c>
      <c r="E43" s="47" t="s">
        <v>72</v>
      </c>
      <c r="F43" s="28">
        <v>0.023252314814814812</v>
      </c>
      <c r="G43" s="15" t="str">
        <f t="shared" si="6"/>
        <v>4.39/km</v>
      </c>
      <c r="H43" s="26">
        <f t="shared" si="7"/>
        <v>0.006087962962962962</v>
      </c>
      <c r="I43" s="26">
        <f>F43-INDEX($F$5:$F$143,MATCH(D43,$D$5:$D$143,0))</f>
        <v>0.004884259259259258</v>
      </c>
    </row>
    <row r="44" spans="1:9" ht="15" customHeight="1">
      <c r="A44" s="15">
        <v>40</v>
      </c>
      <c r="B44" s="47" t="s">
        <v>19</v>
      </c>
      <c r="C44" s="47" t="s">
        <v>17</v>
      </c>
      <c r="D44" s="15" t="s">
        <v>82</v>
      </c>
      <c r="E44" s="47" t="s">
        <v>67</v>
      </c>
      <c r="F44" s="28">
        <v>0.023287037037037037</v>
      </c>
      <c r="G44" s="15" t="str">
        <f t="shared" si="6"/>
        <v>4.39/km</v>
      </c>
      <c r="H44" s="26">
        <f t="shared" si="7"/>
        <v>0.006122685185185186</v>
      </c>
      <c r="I44" s="26">
        <f>F44-INDEX($F$5:$F$143,MATCH(D44,$D$5:$D$143,0))</f>
        <v>0.003171296296296297</v>
      </c>
    </row>
    <row r="45" spans="1:9" ht="15" customHeight="1">
      <c r="A45" s="15">
        <v>41</v>
      </c>
      <c r="B45" s="47" t="s">
        <v>86</v>
      </c>
      <c r="C45" s="47" t="s">
        <v>27</v>
      </c>
      <c r="D45" s="15" t="s">
        <v>79</v>
      </c>
      <c r="E45" s="47" t="s">
        <v>88</v>
      </c>
      <c r="F45" s="28">
        <v>0.02332175925925926</v>
      </c>
      <c r="G45" s="15" t="str">
        <f>TEXT(INT((HOUR(F45)*3600+MINUTE(F45)*60+SECOND(F45))/$I$3/60),"0")&amp;"."&amp;TEXT(MOD((HOUR(F45)*3600+MINUTE(F45)*60+SECOND(F45))/$I$3,60),"00")&amp;"/km"</f>
        <v>4.40/km</v>
      </c>
      <c r="H45" s="26">
        <f>F45-$F$5</f>
        <v>0.00615740740740741</v>
      </c>
      <c r="I45" s="26">
        <f>F45-INDEX($F$5:$F$143,MATCH(D45,$D$5:$D$143,0))</f>
        <v>0.0036111111111111135</v>
      </c>
    </row>
    <row r="46" spans="1:9" ht="15" customHeight="1">
      <c r="A46" s="15">
        <v>42</v>
      </c>
      <c r="B46" s="47" t="s">
        <v>123</v>
      </c>
      <c r="C46" s="47" t="s">
        <v>44</v>
      </c>
      <c r="D46" s="15" t="s">
        <v>110</v>
      </c>
      <c r="E46" s="47" t="s">
        <v>72</v>
      </c>
      <c r="F46" s="28">
        <v>0.023344907407407408</v>
      </c>
      <c r="G46" s="15" t="str">
        <f>TEXT(INT((HOUR(F46)*3600+MINUTE(F46)*60+SECOND(F46))/$I$3/60),"0")&amp;"."&amp;TEXT(MOD((HOUR(F46)*3600+MINUTE(F46)*60+SECOND(F46))/$I$3,60),"00")&amp;"/km"</f>
        <v>4.40/km</v>
      </c>
      <c r="H46" s="26">
        <f>F46-$F$5</f>
        <v>0.006180555555555557</v>
      </c>
      <c r="I46" s="26">
        <f>F46-INDEX($F$5:$F$143,MATCH(D46,$D$5:$D$143,0))</f>
        <v>0.0012152777777777804</v>
      </c>
    </row>
    <row r="47" spans="1:9" ht="15" customHeight="1">
      <c r="A47" s="15">
        <v>43</v>
      </c>
      <c r="B47" s="47" t="s">
        <v>124</v>
      </c>
      <c r="C47" s="47" t="s">
        <v>46</v>
      </c>
      <c r="D47" s="15" t="s">
        <v>110</v>
      </c>
      <c r="E47" s="47" t="s">
        <v>72</v>
      </c>
      <c r="F47" s="28">
        <v>0.023391203703703702</v>
      </c>
      <c r="G47" s="15" t="str">
        <f>TEXT(INT((HOUR(F47)*3600+MINUTE(F47)*60+SECOND(F47))/$I$3/60),"0")&amp;"."&amp;TEXT(MOD((HOUR(F47)*3600+MINUTE(F47)*60+SECOND(F47))/$I$3,60),"00")&amp;"/km"</f>
        <v>4.41/km</v>
      </c>
      <c r="H47" s="26">
        <f>F47-$F$5</f>
        <v>0.0062268518518518515</v>
      </c>
      <c r="I47" s="26">
        <f>F47-INDEX($F$5:$F$143,MATCH(D47,$D$5:$D$143,0))</f>
        <v>0.0012615740740740747</v>
      </c>
    </row>
    <row r="48" spans="1:9" ht="15" customHeight="1">
      <c r="A48" s="15">
        <v>44</v>
      </c>
      <c r="B48" s="47" t="s">
        <v>125</v>
      </c>
      <c r="C48" s="47" t="s">
        <v>11</v>
      </c>
      <c r="D48" s="15" t="s">
        <v>61</v>
      </c>
      <c r="E48" s="47" t="s">
        <v>105</v>
      </c>
      <c r="F48" s="28">
        <v>0.02344907407407407</v>
      </c>
      <c r="G48" s="15" t="str">
        <f>TEXT(INT((HOUR(F48)*3600+MINUTE(F48)*60+SECOND(F48))/$I$3/60),"0")&amp;"."&amp;TEXT(MOD((HOUR(F48)*3600+MINUTE(F48)*60+SECOND(F48))/$I$3,60),"00")&amp;"/km"</f>
        <v>4.41/km</v>
      </c>
      <c r="H48" s="26">
        <f>F48-$F$5</f>
        <v>0.006284722222222219</v>
      </c>
      <c r="I48" s="26">
        <f>F48-INDEX($F$5:$F$143,MATCH(D48,$D$5:$D$143,0))</f>
        <v>0.006203703703703701</v>
      </c>
    </row>
    <row r="49" spans="1:9" ht="15" customHeight="1">
      <c r="A49" s="15">
        <v>45</v>
      </c>
      <c r="B49" s="47" t="s">
        <v>53</v>
      </c>
      <c r="C49" s="47" t="s">
        <v>36</v>
      </c>
      <c r="D49" s="15" t="s">
        <v>82</v>
      </c>
      <c r="E49" s="47" t="s">
        <v>126</v>
      </c>
      <c r="F49" s="28">
        <v>0.02361111111111111</v>
      </c>
      <c r="G49" s="15" t="str">
        <f>TEXT(INT((HOUR(F49)*3600+MINUTE(F49)*60+SECOND(F49))/$I$3/60),"0")&amp;"."&amp;TEXT(MOD((HOUR(F49)*3600+MINUTE(F49)*60+SECOND(F49))/$I$3,60),"00")&amp;"/km"</f>
        <v>4.43/km</v>
      </c>
      <c r="H49" s="26">
        <f>F49-$F$5</f>
        <v>0.00644675925925926</v>
      </c>
      <c r="I49" s="26">
        <f>F49-INDEX($F$5:$F$143,MATCH(D49,$D$5:$D$143,0))</f>
        <v>0.003495370370370371</v>
      </c>
    </row>
    <row r="50" spans="1:9" ht="15" customHeight="1">
      <c r="A50" s="15">
        <v>46</v>
      </c>
      <c r="B50" s="47" t="s">
        <v>127</v>
      </c>
      <c r="C50" s="47" t="s">
        <v>32</v>
      </c>
      <c r="D50" s="15" t="s">
        <v>69</v>
      </c>
      <c r="E50" s="47" t="s">
        <v>72</v>
      </c>
      <c r="F50" s="28">
        <v>0.023634259259259258</v>
      </c>
      <c r="G50" s="15" t="str">
        <f aca="true" t="shared" si="8" ref="G50:G64">TEXT(INT((HOUR(F50)*3600+MINUTE(F50)*60+SECOND(F50))/$I$3/60),"0")&amp;"."&amp;TEXT(MOD((HOUR(F50)*3600+MINUTE(F50)*60+SECOND(F50))/$I$3,60),"00")&amp;"/km"</f>
        <v>4.44/km</v>
      </c>
      <c r="H50" s="26">
        <f aca="true" t="shared" si="9" ref="H50:H64">F50-$F$5</f>
        <v>0.006469907407407407</v>
      </c>
      <c r="I50" s="26">
        <f>F50-INDEX($F$5:$F$143,MATCH(D50,$D$5:$D$143,0))</f>
        <v>0.0052662037037037035</v>
      </c>
    </row>
    <row r="51" spans="1:9" ht="15" customHeight="1">
      <c r="A51" s="15">
        <v>47</v>
      </c>
      <c r="B51" s="47" t="s">
        <v>128</v>
      </c>
      <c r="C51" s="47" t="s">
        <v>12</v>
      </c>
      <c r="D51" s="15" t="s">
        <v>129</v>
      </c>
      <c r="E51" s="47" t="s">
        <v>130</v>
      </c>
      <c r="F51" s="28">
        <v>0.02390046296296296</v>
      </c>
      <c r="G51" s="15" t="str">
        <f t="shared" si="8"/>
        <v>4.47/km</v>
      </c>
      <c r="H51" s="26">
        <f t="shared" si="9"/>
        <v>0.006736111111111109</v>
      </c>
      <c r="I51" s="26">
        <f>F51-INDEX($F$5:$F$143,MATCH(D51,$D$5:$D$143,0))</f>
        <v>0</v>
      </c>
    </row>
    <row r="52" spans="1:9" ht="15" customHeight="1">
      <c r="A52" s="15">
        <v>48</v>
      </c>
      <c r="B52" s="47" t="s">
        <v>131</v>
      </c>
      <c r="C52" s="47" t="s">
        <v>24</v>
      </c>
      <c r="D52" s="15" t="s">
        <v>79</v>
      </c>
      <c r="E52" s="47" t="s">
        <v>67</v>
      </c>
      <c r="F52" s="28">
        <v>0.02400462962962963</v>
      </c>
      <c r="G52" s="15" t="str">
        <f t="shared" si="8"/>
        <v>4.48/km</v>
      </c>
      <c r="H52" s="26">
        <f t="shared" si="9"/>
        <v>0.0068402777777777785</v>
      </c>
      <c r="I52" s="26">
        <f>F52-INDEX($F$5:$F$143,MATCH(D52,$D$5:$D$143,0))</f>
        <v>0.004293981481481482</v>
      </c>
    </row>
    <row r="53" spans="1:9" ht="15" customHeight="1">
      <c r="A53" s="15">
        <v>49</v>
      </c>
      <c r="B53" s="47" t="s">
        <v>132</v>
      </c>
      <c r="C53" s="47" t="s">
        <v>34</v>
      </c>
      <c r="D53" s="15" t="s">
        <v>133</v>
      </c>
      <c r="E53" s="47" t="s">
        <v>67</v>
      </c>
      <c r="F53" s="28">
        <v>0.02423611111111111</v>
      </c>
      <c r="G53" s="15" t="str">
        <f t="shared" si="8"/>
        <v>4.51/km</v>
      </c>
      <c r="H53" s="26">
        <f t="shared" si="9"/>
        <v>0.00707175925925926</v>
      </c>
      <c r="I53" s="26">
        <f>F53-INDEX($F$5:$F$143,MATCH(D53,$D$5:$D$143,0))</f>
        <v>0</v>
      </c>
    </row>
    <row r="54" spans="1:9" ht="15" customHeight="1">
      <c r="A54" s="15">
        <v>50</v>
      </c>
      <c r="B54" s="47" t="s">
        <v>134</v>
      </c>
      <c r="C54" s="47" t="s">
        <v>11</v>
      </c>
      <c r="D54" s="15" t="s">
        <v>64</v>
      </c>
      <c r="E54" s="47" t="s">
        <v>120</v>
      </c>
      <c r="F54" s="28">
        <v>0.024259259259259258</v>
      </c>
      <c r="G54" s="15" t="str">
        <f t="shared" si="8"/>
        <v>4.51/km</v>
      </c>
      <c r="H54" s="26">
        <f t="shared" si="9"/>
        <v>0.007094907407407407</v>
      </c>
      <c r="I54" s="26">
        <f>F54-INDEX($F$5:$F$143,MATCH(D54,$D$5:$D$143,0))</f>
        <v>0.006284722222222223</v>
      </c>
    </row>
    <row r="55" spans="1:9" ht="15" customHeight="1">
      <c r="A55" s="15">
        <v>51</v>
      </c>
      <c r="B55" s="47" t="s">
        <v>40</v>
      </c>
      <c r="C55" s="47" t="s">
        <v>28</v>
      </c>
      <c r="D55" s="15" t="s">
        <v>69</v>
      </c>
      <c r="E55" s="47" t="s">
        <v>126</v>
      </c>
      <c r="F55" s="28">
        <v>0.024467592592592593</v>
      </c>
      <c r="G55" s="15" t="str">
        <f t="shared" si="8"/>
        <v>4.54/km</v>
      </c>
      <c r="H55" s="26">
        <f t="shared" si="9"/>
        <v>0.007303240740740742</v>
      </c>
      <c r="I55" s="26">
        <f>F55-INDEX($F$5:$F$143,MATCH(D55,$D$5:$D$143,0))</f>
        <v>0.006099537037037039</v>
      </c>
    </row>
    <row r="56" spans="1:9" ht="15" customHeight="1">
      <c r="A56" s="15">
        <v>52</v>
      </c>
      <c r="B56" s="47" t="s">
        <v>135</v>
      </c>
      <c r="C56" s="47" t="s">
        <v>18</v>
      </c>
      <c r="D56" s="15" t="s">
        <v>82</v>
      </c>
      <c r="E56" s="47" t="s">
        <v>136</v>
      </c>
      <c r="F56" s="28">
        <v>0.024537037037037038</v>
      </c>
      <c r="G56" s="15" t="str">
        <f t="shared" si="8"/>
        <v>4.54/km</v>
      </c>
      <c r="H56" s="26">
        <f t="shared" si="9"/>
        <v>0.007372685185185187</v>
      </c>
      <c r="I56" s="26">
        <f>F56-INDEX($F$5:$F$143,MATCH(D56,$D$5:$D$143,0))</f>
        <v>0.004421296296296298</v>
      </c>
    </row>
    <row r="57" spans="1:9" ht="15" customHeight="1">
      <c r="A57" s="15">
        <v>53</v>
      </c>
      <c r="B57" s="47" t="s">
        <v>137</v>
      </c>
      <c r="C57" s="47" t="s">
        <v>45</v>
      </c>
      <c r="D57" s="15" t="s">
        <v>61</v>
      </c>
      <c r="E57" s="47" t="s">
        <v>92</v>
      </c>
      <c r="F57" s="28">
        <v>0.024560185185185185</v>
      </c>
      <c r="G57" s="15" t="str">
        <f t="shared" si="8"/>
        <v>4.55/km</v>
      </c>
      <c r="H57" s="26">
        <f t="shared" si="9"/>
        <v>0.007395833333333334</v>
      </c>
      <c r="I57" s="26">
        <f>F57-INDEX($F$5:$F$143,MATCH(D57,$D$5:$D$143,0))</f>
        <v>0.007314814814814816</v>
      </c>
    </row>
    <row r="58" spans="1:9" ht="15" customHeight="1">
      <c r="A58" s="15">
        <v>54</v>
      </c>
      <c r="B58" s="47" t="s">
        <v>138</v>
      </c>
      <c r="C58" s="47" t="s">
        <v>28</v>
      </c>
      <c r="D58" s="15" t="s">
        <v>64</v>
      </c>
      <c r="E58" s="47" t="s">
        <v>92</v>
      </c>
      <c r="F58" s="28">
        <v>0.02462962962962963</v>
      </c>
      <c r="G58" s="15" t="str">
        <f t="shared" si="8"/>
        <v>4.56/km</v>
      </c>
      <c r="H58" s="26">
        <f t="shared" si="9"/>
        <v>0.007465277777777779</v>
      </c>
      <c r="I58" s="26">
        <f>F58-INDEX($F$5:$F$143,MATCH(D58,$D$5:$D$143,0))</f>
        <v>0.006655092592592594</v>
      </c>
    </row>
    <row r="59" spans="1:9" ht="15" customHeight="1">
      <c r="A59" s="15">
        <v>55</v>
      </c>
      <c r="B59" s="47" t="s">
        <v>139</v>
      </c>
      <c r="C59" s="47" t="s">
        <v>140</v>
      </c>
      <c r="D59" s="15" t="s">
        <v>69</v>
      </c>
      <c r="E59" s="47" t="s">
        <v>67</v>
      </c>
      <c r="F59" s="28">
        <v>0.024930555555555553</v>
      </c>
      <c r="G59" s="15" t="str">
        <f t="shared" si="8"/>
        <v>4.59/km</v>
      </c>
      <c r="H59" s="26">
        <f t="shared" si="9"/>
        <v>0.007766203703703702</v>
      </c>
      <c r="I59" s="26">
        <f>F59-INDEX($F$5:$F$143,MATCH(D59,$D$5:$D$143,0))</f>
        <v>0.006562499999999999</v>
      </c>
    </row>
    <row r="60" spans="1:9" ht="15" customHeight="1">
      <c r="A60" s="15">
        <v>56</v>
      </c>
      <c r="B60" s="47" t="s">
        <v>141</v>
      </c>
      <c r="C60" s="47" t="s">
        <v>16</v>
      </c>
      <c r="D60" s="15" t="s">
        <v>64</v>
      </c>
      <c r="E60" s="47" t="s">
        <v>72</v>
      </c>
      <c r="F60" s="28">
        <v>0.0249537037037037</v>
      </c>
      <c r="G60" s="15" t="str">
        <f t="shared" si="8"/>
        <v>4.59/km</v>
      </c>
      <c r="H60" s="26">
        <f t="shared" si="9"/>
        <v>0.007789351851851849</v>
      </c>
      <c r="I60" s="26">
        <f>F60-INDEX($F$5:$F$143,MATCH(D60,$D$5:$D$143,0))</f>
        <v>0.006979166666666665</v>
      </c>
    </row>
    <row r="61" spans="1:9" ht="15" customHeight="1">
      <c r="A61" s="15">
        <v>57</v>
      </c>
      <c r="B61" s="47" t="s">
        <v>142</v>
      </c>
      <c r="C61" s="47" t="s">
        <v>143</v>
      </c>
      <c r="D61" s="15" t="s">
        <v>144</v>
      </c>
      <c r="E61" s="47" t="s">
        <v>145</v>
      </c>
      <c r="F61" s="28">
        <v>0.02497685185185185</v>
      </c>
      <c r="G61" s="15" t="str">
        <f t="shared" si="8"/>
        <v>4.60/km</v>
      </c>
      <c r="H61" s="26">
        <f t="shared" si="9"/>
        <v>0.0078125</v>
      </c>
      <c r="I61" s="26">
        <f>F61-INDEX($F$5:$F$143,MATCH(D61,$D$5:$D$143,0))</f>
        <v>0</v>
      </c>
    </row>
    <row r="62" spans="1:9" ht="15" customHeight="1">
      <c r="A62" s="15">
        <v>58</v>
      </c>
      <c r="B62" s="47" t="s">
        <v>43</v>
      </c>
      <c r="C62" s="47" t="s">
        <v>146</v>
      </c>
      <c r="D62" s="15" t="s">
        <v>97</v>
      </c>
      <c r="E62" s="47" t="s">
        <v>147</v>
      </c>
      <c r="F62" s="28">
        <v>0.0250462962962963</v>
      </c>
      <c r="G62" s="15" t="str">
        <f t="shared" si="8"/>
        <v>5.01/km</v>
      </c>
      <c r="H62" s="26">
        <f t="shared" si="9"/>
        <v>0.007881944444444448</v>
      </c>
      <c r="I62" s="26">
        <f>F62-INDEX($F$5:$F$143,MATCH(D62,$D$5:$D$143,0))</f>
        <v>0.004212962962962967</v>
      </c>
    </row>
    <row r="63" spans="1:9" ht="15" customHeight="1">
      <c r="A63" s="15">
        <v>59</v>
      </c>
      <c r="B63" s="47" t="s">
        <v>148</v>
      </c>
      <c r="C63" s="47" t="s">
        <v>12</v>
      </c>
      <c r="D63" s="15" t="s">
        <v>79</v>
      </c>
      <c r="E63" s="47" t="s">
        <v>147</v>
      </c>
      <c r="F63" s="28">
        <v>0.02508101851851852</v>
      </c>
      <c r="G63" s="15" t="str">
        <f t="shared" si="8"/>
        <v>5.01/km</v>
      </c>
      <c r="H63" s="26">
        <f t="shared" si="9"/>
        <v>0.007916666666666669</v>
      </c>
      <c r="I63" s="26">
        <f>F63-INDEX($F$5:$F$143,MATCH(D63,$D$5:$D$143,0))</f>
        <v>0.005370370370370373</v>
      </c>
    </row>
    <row r="64" spans="1:9" ht="15" customHeight="1">
      <c r="A64" s="15">
        <v>60</v>
      </c>
      <c r="B64" s="47" t="s">
        <v>149</v>
      </c>
      <c r="C64" s="47" t="s">
        <v>16</v>
      </c>
      <c r="D64" s="15" t="s">
        <v>129</v>
      </c>
      <c r="E64" s="47" t="s">
        <v>72</v>
      </c>
      <c r="F64" s="28">
        <v>0.0253125</v>
      </c>
      <c r="G64" s="15" t="str">
        <f t="shared" si="8"/>
        <v>5.04/km</v>
      </c>
      <c r="H64" s="26">
        <f t="shared" si="9"/>
        <v>0.008148148148148151</v>
      </c>
      <c r="I64" s="26">
        <f>F64-INDEX($F$5:$F$143,MATCH(D64,$D$5:$D$143,0))</f>
        <v>0.0014120370370370415</v>
      </c>
    </row>
    <row r="65" spans="1:9" ht="15" customHeight="1">
      <c r="A65" s="15">
        <v>61</v>
      </c>
      <c r="B65" s="47" t="s">
        <v>150</v>
      </c>
      <c r="C65" s="47" t="s">
        <v>30</v>
      </c>
      <c r="D65" s="15" t="s">
        <v>129</v>
      </c>
      <c r="E65" s="47" t="s">
        <v>151</v>
      </c>
      <c r="F65" s="28">
        <v>0.025578703703703704</v>
      </c>
      <c r="G65" s="15" t="str">
        <f aca="true" t="shared" si="10" ref="G65:G75">TEXT(INT((HOUR(F65)*3600+MINUTE(F65)*60+SECOND(F65))/$I$3/60),"0")&amp;"."&amp;TEXT(MOD((HOUR(F65)*3600+MINUTE(F65)*60+SECOND(F65))/$I$3,60),"00")&amp;"/km"</f>
        <v>5.07/km</v>
      </c>
      <c r="H65" s="26">
        <f aca="true" t="shared" si="11" ref="H65:H75">F65-$F$5</f>
        <v>0.008414351851851853</v>
      </c>
      <c r="I65" s="26">
        <f>F65-INDEX($F$5:$F$143,MATCH(D65,$D$5:$D$143,0))</f>
        <v>0.001678240740740744</v>
      </c>
    </row>
    <row r="66" spans="1:9" ht="15.75">
      <c r="A66" s="15">
        <v>62</v>
      </c>
      <c r="B66" s="47" t="s">
        <v>152</v>
      </c>
      <c r="C66" s="47" t="s">
        <v>153</v>
      </c>
      <c r="D66" s="15" t="s">
        <v>133</v>
      </c>
      <c r="E66" s="47" t="s">
        <v>67</v>
      </c>
      <c r="F66" s="28">
        <v>0.026099537037037036</v>
      </c>
      <c r="G66" s="15" t="str">
        <f t="shared" si="10"/>
        <v>5.13/km</v>
      </c>
      <c r="H66" s="26">
        <f t="shared" si="11"/>
        <v>0.008935185185185185</v>
      </c>
      <c r="I66" s="26">
        <f>F66-INDEX($F$5:$F$143,MATCH(D66,$D$5:$D$143,0))</f>
        <v>0.0018634259259259246</v>
      </c>
    </row>
    <row r="67" spans="1:9" ht="15.75">
      <c r="A67" s="15">
        <v>63</v>
      </c>
      <c r="B67" s="47" t="s">
        <v>154</v>
      </c>
      <c r="C67" s="47" t="s">
        <v>155</v>
      </c>
      <c r="D67" s="15" t="s">
        <v>144</v>
      </c>
      <c r="E67" s="47" t="s">
        <v>67</v>
      </c>
      <c r="F67" s="28">
        <v>0.02630787037037037</v>
      </c>
      <c r="G67" s="15" t="str">
        <f t="shared" si="10"/>
        <v>5.16/km</v>
      </c>
      <c r="H67" s="26">
        <f t="shared" si="11"/>
        <v>0.00914351851851852</v>
      </c>
      <c r="I67" s="26">
        <f>F67-INDEX($F$5:$F$143,MATCH(D67,$D$5:$D$143,0))</f>
        <v>0.0013310185185185196</v>
      </c>
    </row>
    <row r="68" spans="1:9" ht="15.75">
      <c r="A68" s="15">
        <v>64</v>
      </c>
      <c r="B68" s="47" t="s">
        <v>156</v>
      </c>
      <c r="C68" s="47" t="s">
        <v>51</v>
      </c>
      <c r="D68" s="15" t="s">
        <v>97</v>
      </c>
      <c r="E68" s="47" t="s">
        <v>157</v>
      </c>
      <c r="F68" s="28">
        <v>0.02695601851851852</v>
      </c>
      <c r="G68" s="15" t="str">
        <f t="shared" si="10"/>
        <v>5.23/km</v>
      </c>
      <c r="H68" s="26">
        <f t="shared" si="11"/>
        <v>0.00979166666666667</v>
      </c>
      <c r="I68" s="26">
        <f>F68-INDEX($F$5:$F$143,MATCH(D68,$D$5:$D$143,0))</f>
        <v>0.006122685185185189</v>
      </c>
    </row>
    <row r="69" spans="1:9" ht="15.75">
      <c r="A69" s="15">
        <v>65</v>
      </c>
      <c r="B69" s="47" t="s">
        <v>112</v>
      </c>
      <c r="C69" s="47" t="s">
        <v>34</v>
      </c>
      <c r="D69" s="15" t="s">
        <v>133</v>
      </c>
      <c r="E69" s="47" t="s">
        <v>67</v>
      </c>
      <c r="F69" s="28">
        <v>0.027557870370370368</v>
      </c>
      <c r="G69" s="15" t="str">
        <f t="shared" si="10"/>
        <v>5.31/km</v>
      </c>
      <c r="H69" s="26">
        <f t="shared" si="11"/>
        <v>0.010393518518518517</v>
      </c>
      <c r="I69" s="26">
        <f>F69-INDEX($F$5:$F$143,MATCH(D69,$D$5:$D$143,0))</f>
        <v>0.003321759259259257</v>
      </c>
    </row>
    <row r="70" spans="1:9" ht="15.75">
      <c r="A70" s="15">
        <v>66</v>
      </c>
      <c r="B70" s="47" t="s">
        <v>158</v>
      </c>
      <c r="C70" s="47" t="s">
        <v>30</v>
      </c>
      <c r="D70" s="15" t="s">
        <v>129</v>
      </c>
      <c r="E70" s="47" t="s">
        <v>67</v>
      </c>
      <c r="F70" s="28">
        <v>0.02756944444444445</v>
      </c>
      <c r="G70" s="15" t="str">
        <f t="shared" si="10"/>
        <v>5.31/km</v>
      </c>
      <c r="H70" s="26">
        <f t="shared" si="11"/>
        <v>0.010405092592592598</v>
      </c>
      <c r="I70" s="26">
        <f>F70-INDEX($F$5:$F$143,MATCH(D70,$D$5:$D$143,0))</f>
        <v>0.0036689814814814883</v>
      </c>
    </row>
    <row r="71" spans="1:9" ht="15.75">
      <c r="A71" s="15">
        <v>67</v>
      </c>
      <c r="B71" s="47" t="s">
        <v>159</v>
      </c>
      <c r="C71" s="47" t="s">
        <v>50</v>
      </c>
      <c r="D71" s="15" t="s">
        <v>144</v>
      </c>
      <c r="E71" s="47" t="s">
        <v>67</v>
      </c>
      <c r="F71" s="28">
        <v>0.028622685185185185</v>
      </c>
      <c r="G71" s="15" t="str">
        <f t="shared" si="10"/>
        <v>5.43/km</v>
      </c>
      <c r="H71" s="26">
        <f t="shared" si="11"/>
        <v>0.011458333333333334</v>
      </c>
      <c r="I71" s="26">
        <f>F71-INDEX($F$5:$F$143,MATCH(D71,$D$5:$D$143,0))</f>
        <v>0.0036458333333333343</v>
      </c>
    </row>
    <row r="72" spans="1:9" ht="15.75">
      <c r="A72" s="15">
        <v>68</v>
      </c>
      <c r="B72" s="47" t="s">
        <v>160</v>
      </c>
      <c r="C72" s="47" t="s">
        <v>39</v>
      </c>
      <c r="D72" s="15" t="s">
        <v>144</v>
      </c>
      <c r="E72" s="47" t="s">
        <v>161</v>
      </c>
      <c r="F72" s="28">
        <v>0.02884259259259259</v>
      </c>
      <c r="G72" s="15" t="str">
        <f t="shared" si="10"/>
        <v>5.46/km</v>
      </c>
      <c r="H72" s="26">
        <f t="shared" si="11"/>
        <v>0.011678240740740739</v>
      </c>
      <c r="I72" s="26">
        <f>F72-INDEX($F$5:$F$143,MATCH(D72,$D$5:$D$143,0))</f>
        <v>0.003865740740740739</v>
      </c>
    </row>
    <row r="73" spans="1:9" ht="15.75">
      <c r="A73" s="15">
        <v>69</v>
      </c>
      <c r="B73" s="47" t="s">
        <v>162</v>
      </c>
      <c r="C73" s="47" t="s">
        <v>163</v>
      </c>
      <c r="D73" s="15" t="s">
        <v>97</v>
      </c>
      <c r="E73" s="47" t="s">
        <v>67</v>
      </c>
      <c r="F73" s="28">
        <v>0.02929398148148148</v>
      </c>
      <c r="G73" s="15" t="str">
        <f t="shared" si="10"/>
        <v>5.52/km</v>
      </c>
      <c r="H73" s="26">
        <f t="shared" si="11"/>
        <v>0.012129629629629629</v>
      </c>
      <c r="I73" s="26">
        <f>F73-INDEX($F$5:$F$143,MATCH(D73,$D$5:$D$143,0))</f>
        <v>0.008460648148148148</v>
      </c>
    </row>
    <row r="74" spans="1:9" ht="15.75">
      <c r="A74" s="15">
        <v>70</v>
      </c>
      <c r="B74" s="47" t="s">
        <v>164</v>
      </c>
      <c r="C74" s="47" t="s">
        <v>165</v>
      </c>
      <c r="D74" s="15" t="s">
        <v>133</v>
      </c>
      <c r="E74" s="47" t="s">
        <v>126</v>
      </c>
      <c r="F74" s="28">
        <v>0.03096064814814815</v>
      </c>
      <c r="G74" s="15" t="str">
        <f t="shared" si="10"/>
        <v>6.12/km</v>
      </c>
      <c r="H74" s="26">
        <f t="shared" si="11"/>
        <v>0.0137962962962963</v>
      </c>
      <c r="I74" s="26">
        <f>F74-INDEX($F$5:$F$143,MATCH(D74,$D$5:$D$143,0))</f>
        <v>0.006724537037037039</v>
      </c>
    </row>
    <row r="75" spans="1:9" ht="15.75">
      <c r="A75" s="20">
        <v>71</v>
      </c>
      <c r="B75" s="48" t="s">
        <v>166</v>
      </c>
      <c r="C75" s="48" t="s">
        <v>38</v>
      </c>
      <c r="D75" s="20" t="s">
        <v>69</v>
      </c>
      <c r="E75" s="48" t="s">
        <v>126</v>
      </c>
      <c r="F75" s="29">
        <v>0.030983796296296297</v>
      </c>
      <c r="G75" s="20" t="str">
        <f t="shared" si="10"/>
        <v>6.12/km</v>
      </c>
      <c r="H75" s="21">
        <f t="shared" si="11"/>
        <v>0.013819444444444447</v>
      </c>
      <c r="I75" s="21">
        <f>F75-INDEX($F$5:$F$143,MATCH(D75,$D$5:$D$143,0))</f>
        <v>0.012615740740740743</v>
      </c>
    </row>
  </sheetData>
  <sheetProtection/>
  <autoFilter ref="A4:I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Podistica della Liberazione</v>
      </c>
      <c r="B1" s="42"/>
      <c r="C1" s="43"/>
    </row>
    <row r="2" spans="1:3" ht="24" customHeight="1">
      <c r="A2" s="44" t="str">
        <f>Individuale!A2</f>
        <v>33ª edizione</v>
      </c>
      <c r="B2" s="44"/>
      <c r="C2" s="44"/>
    </row>
    <row r="3" spans="1:3" ht="24" customHeight="1">
      <c r="A3" s="45" t="str">
        <f>Individuale!A3</f>
        <v>Acquapendente (VT) Italia - Martedì 25/04/2017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67</v>
      </c>
      <c r="C5" s="30">
        <v>17</v>
      </c>
    </row>
    <row r="6" spans="1:3" ht="15" customHeight="1">
      <c r="A6" s="16">
        <v>2</v>
      </c>
      <c r="B6" s="17" t="s">
        <v>72</v>
      </c>
      <c r="C6" s="31">
        <v>14</v>
      </c>
    </row>
    <row r="7" spans="1:3" ht="15" customHeight="1">
      <c r="A7" s="16">
        <v>3</v>
      </c>
      <c r="B7" s="17" t="s">
        <v>126</v>
      </c>
      <c r="C7" s="31">
        <v>4</v>
      </c>
    </row>
    <row r="8" spans="1:3" ht="15" customHeight="1">
      <c r="A8" s="16">
        <v>4</v>
      </c>
      <c r="B8" s="17" t="s">
        <v>75</v>
      </c>
      <c r="C8" s="31">
        <v>3</v>
      </c>
    </row>
    <row r="9" spans="1:3" ht="15" customHeight="1">
      <c r="A9" s="16">
        <v>5</v>
      </c>
      <c r="B9" s="17" t="s">
        <v>92</v>
      </c>
      <c r="C9" s="31">
        <v>3</v>
      </c>
    </row>
    <row r="10" spans="1:3" ht="15" customHeight="1">
      <c r="A10" s="16">
        <v>6</v>
      </c>
      <c r="B10" s="17" t="s">
        <v>65</v>
      </c>
      <c r="C10" s="31">
        <v>3</v>
      </c>
    </row>
    <row r="11" spans="1:3" ht="15" customHeight="1">
      <c r="A11" s="16">
        <v>7</v>
      </c>
      <c r="B11" s="17" t="s">
        <v>70</v>
      </c>
      <c r="C11" s="31">
        <v>2</v>
      </c>
    </row>
    <row r="12" spans="1:3" ht="15" customHeight="1">
      <c r="A12" s="16">
        <v>8</v>
      </c>
      <c r="B12" s="17" t="s">
        <v>120</v>
      </c>
      <c r="C12" s="31">
        <v>2</v>
      </c>
    </row>
    <row r="13" spans="1:3" ht="15" customHeight="1">
      <c r="A13" s="16">
        <v>9</v>
      </c>
      <c r="B13" s="17" t="s">
        <v>62</v>
      </c>
      <c r="C13" s="31">
        <v>2</v>
      </c>
    </row>
    <row r="14" spans="1:3" ht="15" customHeight="1">
      <c r="A14" s="16">
        <v>10</v>
      </c>
      <c r="B14" s="17" t="s">
        <v>83</v>
      </c>
      <c r="C14" s="31">
        <v>2</v>
      </c>
    </row>
    <row r="15" spans="1:3" ht="15" customHeight="1">
      <c r="A15" s="16">
        <v>11</v>
      </c>
      <c r="B15" s="17" t="s">
        <v>105</v>
      </c>
      <c r="C15" s="31">
        <v>2</v>
      </c>
    </row>
    <row r="16" spans="1:3" ht="15" customHeight="1">
      <c r="A16" s="16">
        <v>12</v>
      </c>
      <c r="B16" s="17" t="s">
        <v>88</v>
      </c>
      <c r="C16" s="31">
        <v>2</v>
      </c>
    </row>
    <row r="17" spans="1:3" ht="15" customHeight="1">
      <c r="A17" s="16">
        <v>13</v>
      </c>
      <c r="B17" s="17" t="s">
        <v>147</v>
      </c>
      <c r="C17" s="31">
        <v>2</v>
      </c>
    </row>
    <row r="18" spans="1:3" ht="15" customHeight="1">
      <c r="A18" s="16">
        <v>14</v>
      </c>
      <c r="B18" s="17" t="s">
        <v>77</v>
      </c>
      <c r="C18" s="31">
        <v>2</v>
      </c>
    </row>
    <row r="19" spans="1:3" ht="15" customHeight="1">
      <c r="A19" s="16">
        <v>15</v>
      </c>
      <c r="B19" s="17" t="s">
        <v>116</v>
      </c>
      <c r="C19" s="31">
        <v>1</v>
      </c>
    </row>
    <row r="20" spans="1:3" ht="15" customHeight="1">
      <c r="A20" s="16">
        <v>16</v>
      </c>
      <c r="B20" s="17" t="s">
        <v>136</v>
      </c>
      <c r="C20" s="31">
        <v>1</v>
      </c>
    </row>
    <row r="21" spans="1:3" ht="15" customHeight="1">
      <c r="A21" s="16">
        <v>17</v>
      </c>
      <c r="B21" s="17" t="s">
        <v>130</v>
      </c>
      <c r="C21" s="31">
        <v>1</v>
      </c>
    </row>
    <row r="22" spans="1:3" ht="15" customHeight="1">
      <c r="A22" s="16">
        <v>18</v>
      </c>
      <c r="B22" s="17" t="s">
        <v>161</v>
      </c>
      <c r="C22" s="31">
        <v>1</v>
      </c>
    </row>
    <row r="23" spans="1:3" ht="15" customHeight="1">
      <c r="A23" s="16">
        <v>19</v>
      </c>
      <c r="B23" s="17" t="s">
        <v>56</v>
      </c>
      <c r="C23" s="31">
        <v>1</v>
      </c>
    </row>
    <row r="24" spans="1:3" ht="15" customHeight="1">
      <c r="A24" s="16">
        <v>20</v>
      </c>
      <c r="B24" s="17" t="s">
        <v>151</v>
      </c>
      <c r="C24" s="31">
        <v>1</v>
      </c>
    </row>
    <row r="25" spans="1:3" ht="15" customHeight="1">
      <c r="A25" s="16">
        <v>21</v>
      </c>
      <c r="B25" s="17" t="s">
        <v>59</v>
      </c>
      <c r="C25" s="31">
        <v>1</v>
      </c>
    </row>
    <row r="26" spans="1:3" ht="15" customHeight="1">
      <c r="A26" s="16">
        <v>22</v>
      </c>
      <c r="B26" s="17" t="s">
        <v>157</v>
      </c>
      <c r="C26" s="31">
        <v>1</v>
      </c>
    </row>
    <row r="27" spans="1:3" ht="15" customHeight="1">
      <c r="A27" s="16">
        <v>23</v>
      </c>
      <c r="B27" s="17" t="s">
        <v>74</v>
      </c>
      <c r="C27" s="31">
        <v>1</v>
      </c>
    </row>
    <row r="28" spans="1:3" ht="15" customHeight="1">
      <c r="A28" s="16">
        <v>24</v>
      </c>
      <c r="B28" s="17" t="s">
        <v>145</v>
      </c>
      <c r="C28" s="31">
        <v>1</v>
      </c>
    </row>
    <row r="29" spans="1:3" ht="15" customHeight="1">
      <c r="A29" s="18">
        <v>25</v>
      </c>
      <c r="B29" s="19" t="s">
        <v>100</v>
      </c>
      <c r="C29" s="32">
        <v>1</v>
      </c>
    </row>
    <row r="30" ht="12.75">
      <c r="C30" s="2">
        <f>SUM(C5:C29)</f>
        <v>71</v>
      </c>
    </row>
  </sheetData>
  <sheetProtection/>
  <autoFilter ref="A4:C4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2017-04-30T19:17:57Z</dcterms:modified>
  <cp:category/>
  <cp:version/>
  <cp:contentType/>
  <cp:contentStatus/>
</cp:coreProperties>
</file>