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'Individuale'!$A$4:$J$109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<sst xmlns="http://schemas.openxmlformats.org/spreadsheetml/2006/main" count="691" uniqueCount="312">
  <si>
    <t>ASD FREE RUNNERS</t>
  </si>
  <si>
    <t>MAURIZI</t>
  </si>
  <si>
    <t>DE SIMONE</t>
  </si>
  <si>
    <t>Real-Time</t>
  </si>
  <si>
    <t>Iscritti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</si>
  <si>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</si>
  <si>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</si>
  <si>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</si>
  <si>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</si>
  <si>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</si>
  <si>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</si>
  <si>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</si>
  <si>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</si>
  <si>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</si>
  <si>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</si>
  <si>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</si>
  <si>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</si>
  <si>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</si>
  <si>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</si>
  <si>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GIUSEPPE</t>
  </si>
  <si>
    <t>GIANLUCA</t>
  </si>
  <si>
    <t>LUCA</t>
  </si>
  <si>
    <t>DARIO</t>
  </si>
  <si>
    <t>FABIO</t>
  </si>
  <si>
    <t>FABRIZIO</t>
  </si>
  <si>
    <t>ANDREA</t>
  </si>
  <si>
    <t>RICCARDO</t>
  </si>
  <si>
    <t>ALESSANDRO</t>
  </si>
  <si>
    <t>CARLO</t>
  </si>
  <si>
    <t>MARCO</t>
  </si>
  <si>
    <t>VINCENZO</t>
  </si>
  <si>
    <t>ANGELO</t>
  </si>
  <si>
    <t>FRANCESCO</t>
  </si>
  <si>
    <t>STEFANO</t>
  </si>
  <si>
    <t>SERGIO</t>
  </si>
  <si>
    <t>MAURO</t>
  </si>
  <si>
    <t>DAVIDE</t>
  </si>
  <si>
    <t>ROBERTO</t>
  </si>
  <si>
    <t>MASSIMO</t>
  </si>
  <si>
    <t>MAURIZIO</t>
  </si>
  <si>
    <t>MARIO</t>
  </si>
  <si>
    <t>PAOLO</t>
  </si>
  <si>
    <t>GIOVANNI</t>
  </si>
  <si>
    <t>SANDRO</t>
  </si>
  <si>
    <t>SARA</t>
  </si>
  <si>
    <t>TESTA</t>
  </si>
  <si>
    <t>GIORGIO</t>
  </si>
  <si>
    <t>LEONARDO</t>
  </si>
  <si>
    <t>VALERIO</t>
  </si>
  <si>
    <t>LORENZO</t>
  </si>
  <si>
    <t>FERRARI</t>
  </si>
  <si>
    <t>MIRKO</t>
  </si>
  <si>
    <t>GIAMPIERO</t>
  </si>
  <si>
    <t>ROMANO</t>
  </si>
  <si>
    <t>FEDERICA</t>
  </si>
  <si>
    <t>DANIELE</t>
  </si>
  <si>
    <t>MORETTI</t>
  </si>
  <si>
    <t>EMANUELE</t>
  </si>
  <si>
    <t>ALESSIO</t>
  </si>
  <si>
    <t>DE SANTIS</t>
  </si>
  <si>
    <t>RENZO</t>
  </si>
  <si>
    <t>ALDO</t>
  </si>
  <si>
    <t>FARINA</t>
  </si>
  <si>
    <t>ROSSI</t>
  </si>
  <si>
    <t>LUCIANO</t>
  </si>
  <si>
    <t>VALENTINO</t>
  </si>
  <si>
    <t>DE ANGELIS</t>
  </si>
  <si>
    <t>EUGENIO</t>
  </si>
  <si>
    <t>CRISTINA</t>
  </si>
  <si>
    <t>PATRIZIA</t>
  </si>
  <si>
    <t>VALERIA</t>
  </si>
  <si>
    <t>MONICA</t>
  </si>
  <si>
    <t>NUOVA PODISTICA LATINA</t>
  </si>
  <si>
    <t>FRACASSI</t>
  </si>
  <si>
    <t>M40</t>
  </si>
  <si>
    <t>GP TALAMONA</t>
  </si>
  <si>
    <t>0:03:48</t>
  </si>
  <si>
    <t>ABDIKADAR SHEIKH ALI</t>
  </si>
  <si>
    <t>MOHAMED</t>
  </si>
  <si>
    <t>M18</t>
  </si>
  <si>
    <t>ATLETICA STUDENTESCA RIETI</t>
  </si>
  <si>
    <t>0:04:03</t>
  </si>
  <si>
    <t>CONTENTA</t>
  </si>
  <si>
    <t>ASD ROCCAGORGA</t>
  </si>
  <si>
    <t>TAYEB</t>
  </si>
  <si>
    <t>FILALI</t>
  </si>
  <si>
    <t>M30</t>
  </si>
  <si>
    <t>ACSI CAMPIDOGLIO</t>
  </si>
  <si>
    <t>0:04:05</t>
  </si>
  <si>
    <t>MORINI</t>
  </si>
  <si>
    <t>LT RUNNERS</t>
  </si>
  <si>
    <t>0:04:13</t>
  </si>
  <si>
    <t>MALLOZZI</t>
  </si>
  <si>
    <t>POL.SPORTIVA CIOCIARA A. FAVA</t>
  </si>
  <si>
    <t>0:04:14</t>
  </si>
  <si>
    <t>RISPOLI</t>
  </si>
  <si>
    <t>TRIATHLON MONTI LEPINI</t>
  </si>
  <si>
    <t>0:04:20</t>
  </si>
  <si>
    <t>0:04:21</t>
  </si>
  <si>
    <t>NAMOUS</t>
  </si>
  <si>
    <t>JAMAL</t>
  </si>
  <si>
    <t>ASI INTESA ATLETICA LATINA</t>
  </si>
  <si>
    <t>0:04:24</t>
  </si>
  <si>
    <t>0:04:25</t>
  </si>
  <si>
    <t>CANALE</t>
  </si>
  <si>
    <t>ALPI APUANE</t>
  </si>
  <si>
    <t>0:04:35</t>
  </si>
  <si>
    <t>MANTOVANI</t>
  </si>
  <si>
    <t>0:04:37</t>
  </si>
  <si>
    <t>ACCARDO</t>
  </si>
  <si>
    <t>0:04:39</t>
  </si>
  <si>
    <t>RAPPA</t>
  </si>
  <si>
    <t>RUNFOREVER APRILIA</t>
  </si>
  <si>
    <t>0:04:42</t>
  </si>
  <si>
    <t>POZZI</t>
  </si>
  <si>
    <t>0:04:44</t>
  </si>
  <si>
    <t>BONACINA</t>
  </si>
  <si>
    <t>F30</t>
  </si>
  <si>
    <t>0:04:48</t>
  </si>
  <si>
    <t>BELARDINI</t>
  </si>
  <si>
    <t>ATLETICA VELLETRI</t>
  </si>
  <si>
    <t>0:04:49</t>
  </si>
  <si>
    <t>CIURLEO</t>
  </si>
  <si>
    <t>CASOLARI</t>
  </si>
  <si>
    <t>ASD RAMPILATINA TEAM</t>
  </si>
  <si>
    <t>0:04:50</t>
  </si>
  <si>
    <t>BARRESI</t>
  </si>
  <si>
    <t>TEAM CAMELOT</t>
  </si>
  <si>
    <t>0:04:52</t>
  </si>
  <si>
    <t>PORTELLO</t>
  </si>
  <si>
    <t>0:04:53</t>
  </si>
  <si>
    <t>ASI INTESA ATLETICA</t>
  </si>
  <si>
    <t>0:04:57</t>
  </si>
  <si>
    <t>MARTINUCCI</t>
  </si>
  <si>
    <t>IVONNE</t>
  </si>
  <si>
    <t>F40</t>
  </si>
  <si>
    <t>G.P. VALCHIVIENNA</t>
  </si>
  <si>
    <t>0:04:58</t>
  </si>
  <si>
    <t>OLIMPALUS</t>
  </si>
  <si>
    <t>0:05:00</t>
  </si>
  <si>
    <t>PALAZZESE</t>
  </si>
  <si>
    <t>ASD CYCLENESS</t>
  </si>
  <si>
    <t>0:05:01</t>
  </si>
  <si>
    <t>0:05:02</t>
  </si>
  <si>
    <t>0:05:05</t>
  </si>
  <si>
    <t>0:05:09</t>
  </si>
  <si>
    <t>MARROTTA</t>
  </si>
  <si>
    <t>MIMMO</t>
  </si>
  <si>
    <t>GRUPPO MARROTTA</t>
  </si>
  <si>
    <t>0:05:10</t>
  </si>
  <si>
    <t>0:05:13</t>
  </si>
  <si>
    <t>NUOVA PODISITICA LATINA</t>
  </si>
  <si>
    <t>0:05:15</t>
  </si>
  <si>
    <t>PARISI</t>
  </si>
  <si>
    <t>0:05:16</t>
  </si>
  <si>
    <t>COPPOLA</t>
  </si>
  <si>
    <t>VINCENZO NICODEMO</t>
  </si>
  <si>
    <t>M50</t>
  </si>
  <si>
    <t>UISP LATINA</t>
  </si>
  <si>
    <t>0:05:19</t>
  </si>
  <si>
    <t>SERAFINELLI</t>
  </si>
  <si>
    <t>OLIMPIA ATLETICA NETTUNO</t>
  </si>
  <si>
    <t>TOFANI</t>
  </si>
  <si>
    <t>MONESCALCHI</t>
  </si>
  <si>
    <t>0:05:21</t>
  </si>
  <si>
    <t>MUSA</t>
  </si>
  <si>
    <t>ELPIDIO</t>
  </si>
  <si>
    <t>FITNESS MONTELLO</t>
  </si>
  <si>
    <t>0:05:24</t>
  </si>
  <si>
    <t>CIARLA</t>
  </si>
  <si>
    <t>0:05:25</t>
  </si>
  <si>
    <t>TEODONIO</t>
  </si>
  <si>
    <t>DESTRO</t>
  </si>
  <si>
    <t>GIANCOLA</t>
  </si>
  <si>
    <t>0:05:34</t>
  </si>
  <si>
    <t>DI LORETO</t>
  </si>
  <si>
    <t>OSTIA RUNNERS</t>
  </si>
  <si>
    <t>0:05:36</t>
  </si>
  <si>
    <t>TARI</t>
  </si>
  <si>
    <t>CARMELINO</t>
  </si>
  <si>
    <t>0:05:37</t>
  </si>
  <si>
    <t>DI BERARDINO</t>
  </si>
  <si>
    <t>LBM SPORT</t>
  </si>
  <si>
    <t>0:05:38</t>
  </si>
  <si>
    <t>CASERO CANO</t>
  </si>
  <si>
    <t>JOSE LUI</t>
  </si>
  <si>
    <t>0:05:39</t>
  </si>
  <si>
    <t>0:05:40</t>
  </si>
  <si>
    <t>GARGIULO</t>
  </si>
  <si>
    <t>ROMA ATLETICA</t>
  </si>
  <si>
    <t>0:05:41</t>
  </si>
  <si>
    <t>TASCIOTTI</t>
  </si>
  <si>
    <t>OLIMPALUS (GRUPPO MARROTTA)</t>
  </si>
  <si>
    <t>0:05:42</t>
  </si>
  <si>
    <t>COVELLI</t>
  </si>
  <si>
    <t>0:05:43</t>
  </si>
  <si>
    <t>ALBIANI</t>
  </si>
  <si>
    <t>IANNATTONE</t>
  </si>
  <si>
    <t>0:05:44</t>
  </si>
  <si>
    <t>LUISON</t>
  </si>
  <si>
    <t>0:05:48</t>
  </si>
  <si>
    <t>PARROCCHIA</t>
  </si>
  <si>
    <t>QUESTURA DI LATINA</t>
  </si>
  <si>
    <t>SPAGNOLI</t>
  </si>
  <si>
    <t>AMBRIFI</t>
  </si>
  <si>
    <t>AVIS PRIVERNO</t>
  </si>
  <si>
    <t>0:05:50</t>
  </si>
  <si>
    <t>MARTUCCI</t>
  </si>
  <si>
    <t>ALIBARDI</t>
  </si>
  <si>
    <t>TORTORELLI</t>
  </si>
  <si>
    <t>BIKE FRIENDS LATINA</t>
  </si>
  <si>
    <t>0:05:56</t>
  </si>
  <si>
    <t>NARDOCCI</t>
  </si>
  <si>
    <t>ASD LEMAV</t>
  </si>
  <si>
    <t>0:05:58</t>
  </si>
  <si>
    <t>FRATTARELLI</t>
  </si>
  <si>
    <t>BUCCIARELLI</t>
  </si>
  <si>
    <t>0:05:59</t>
  </si>
  <si>
    <t>CAPASSO</t>
  </si>
  <si>
    <t>CASTELLI ROMANI TOP RUNNERS</t>
  </si>
  <si>
    <t>RIGON</t>
  </si>
  <si>
    <t>0:06:02</t>
  </si>
  <si>
    <t>MILANESE</t>
  </si>
  <si>
    <t>DENNY</t>
  </si>
  <si>
    <t>0:06:04</t>
  </si>
  <si>
    <t>APPOLLONI</t>
  </si>
  <si>
    <t>0:06:06</t>
  </si>
  <si>
    <t>CUTILLO</t>
  </si>
  <si>
    <t>GEMELLI</t>
  </si>
  <si>
    <t>0:06:07</t>
  </si>
  <si>
    <t>GIAMBERARDINI</t>
  </si>
  <si>
    <t>F18</t>
  </si>
  <si>
    <t>GHEDIN</t>
  </si>
  <si>
    <t>0:06:09</t>
  </si>
  <si>
    <t>ALOISI</t>
  </si>
  <si>
    <t>GIUNGARELLI</t>
  </si>
  <si>
    <t>0:06:15</t>
  </si>
  <si>
    <t>TODI</t>
  </si>
  <si>
    <t>0:06:16</t>
  </si>
  <si>
    <t>SPACCATROSI</t>
  </si>
  <si>
    <t>0:06:19</t>
  </si>
  <si>
    <t>VOLPE</t>
  </si>
  <si>
    <t>M60+</t>
  </si>
  <si>
    <t>0:06:20</t>
  </si>
  <si>
    <t>0:06:22</t>
  </si>
  <si>
    <t>PEOTTA</t>
  </si>
  <si>
    <t>GUARDIA E LADRI MTB</t>
  </si>
  <si>
    <t>MARCOTULLI</t>
  </si>
  <si>
    <t>0:06:23</t>
  </si>
  <si>
    <t>SESSA</t>
  </si>
  <si>
    <t>PODISTICA TERRACINA</t>
  </si>
  <si>
    <t>0:06:26</t>
  </si>
  <si>
    <t>FRISETTI</t>
  </si>
  <si>
    <t>0:06:27</t>
  </si>
  <si>
    <t>PASQUAL</t>
  </si>
  <si>
    <t>0:06:28</t>
  </si>
  <si>
    <t>BALLERINI</t>
  </si>
  <si>
    <t>0:06:29</t>
  </si>
  <si>
    <t>VALENTI</t>
  </si>
  <si>
    <t>0:06:31</t>
  </si>
  <si>
    <t>DI GERIO</t>
  </si>
  <si>
    <t>ATLETICA LATINA</t>
  </si>
  <si>
    <t>0:06:33</t>
  </si>
  <si>
    <t>MASCI</t>
  </si>
  <si>
    <t>CATENA</t>
  </si>
  <si>
    <t>GOFFREDO</t>
  </si>
  <si>
    <t>0:06:41</t>
  </si>
  <si>
    <t>FONTANA</t>
  </si>
  <si>
    <t>USIP LATINA</t>
  </si>
  <si>
    <t>0:06:42</t>
  </si>
  <si>
    <t>BACCO</t>
  </si>
  <si>
    <t>0:06:43</t>
  </si>
  <si>
    <t>RICCHI</t>
  </si>
  <si>
    <t>0:06:47</t>
  </si>
  <si>
    <t>PICCHIONI</t>
  </si>
  <si>
    <t>0:06:59</t>
  </si>
  <si>
    <t>MICAELA</t>
  </si>
  <si>
    <t>0:07:00</t>
  </si>
  <si>
    <t>ZULIANI</t>
  </si>
  <si>
    <t>0:07:01</t>
  </si>
  <si>
    <t>0:07:02</t>
  </si>
  <si>
    <t>0:07:03</t>
  </si>
  <si>
    <t>BOTTONE</t>
  </si>
  <si>
    <t>0:07:07</t>
  </si>
  <si>
    <t>MONACO</t>
  </si>
  <si>
    <t>0:07:23</t>
  </si>
  <si>
    <t>CALDARONI</t>
  </si>
  <si>
    <t>ASD ATLETICA CECCANO</t>
  </si>
  <si>
    <t>0:07:33</t>
  </si>
  <si>
    <t>0:07:42</t>
  </si>
  <si>
    <t>MISITI</t>
  </si>
  <si>
    <t>ATLETICA SABAUDIA</t>
  </si>
  <si>
    <t>0:07:50</t>
  </si>
  <si>
    <t>MERLI</t>
  </si>
  <si>
    <t>MARCO NAZARENO</t>
  </si>
  <si>
    <t>0:08:19</t>
  </si>
  <si>
    <t>INDIVIDUALE</t>
  </si>
  <si>
    <t>Latina (LT) Italia - Domenica 12/01/2014</t>
  </si>
  <si>
    <t>Vertical Sprint Torre Pontina</t>
  </si>
  <si>
    <t>SILVANO</t>
  </si>
  <si>
    <t>MARRA</t>
  </si>
  <si>
    <t>OLIMPICA FLAMINIA</t>
  </si>
  <si>
    <t>GAGLIARDI</t>
  </si>
  <si>
    <t>18ª edizione</t>
  </si>
  <si>
    <t>LUCIANI</t>
  </si>
  <si>
    <t>PIERO</t>
  </si>
  <si>
    <t>SABRINA</t>
  </si>
  <si>
    <t>MACALE</t>
  </si>
  <si>
    <t>ANTICO</t>
  </si>
  <si>
    <t>ALFONSO</t>
  </si>
  <si>
    <t>ATLETICA ANZIO</t>
  </si>
  <si>
    <t>FELIZIANI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</si>
</sst>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21" fontId="13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13" fillId="21" borderId="14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vertical="center"/>
    </xf>
    <xf numFmtId="21" fontId="13" fillId="21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29" t="s">
        <v>298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303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297</v>
      </c>
      <c r="B3" s="31"/>
      <c r="C3" s="31"/>
      <c r="D3" s="31"/>
      <c r="E3" s="31"/>
      <c r="F3" s="31"/>
      <c r="G3" s="31"/>
      <c r="H3" s="31"/>
      <c r="I3" s="3" t="s">
        <v>6</v>
      </c>
      <c r="J3" s="4">
        <v>0.128</v>
      </c>
    </row>
    <row r="4" spans="1:10" ht="37.5" customHeight="1">
      <c r="A4" s="13" t="s">
        <v>7</v>
      </c>
      <c r="B4" s="14" t="s">
        <v>8</v>
      </c>
      <c r="C4" s="15" t="s">
        <v>9</v>
      </c>
      <c r="D4" s="16" t="s">
        <v>10</v>
      </c>
      <c r="E4" s="17" t="s">
        <v>11</v>
      </c>
      <c r="F4" s="16" t="s">
        <v>12</v>
      </c>
      <c r="G4" s="16" t="s">
        <v>3</v>
      </c>
      <c r="H4" s="16" t="s">
        <v>13</v>
      </c>
      <c r="I4" s="18" t="s">
        <v>14</v>
      </c>
      <c r="J4" s="18" t="s">
        <v>15</v>
      </c>
    </row>
    <row r="5" spans="1:10" s="19" customFormat="1" ht="15" customHeight="1">
      <c r="A5" s="5">
        <v>1</v>
      </c>
      <c r="B5" s="10" t="s">
        <v>73</v>
      </c>
      <c r="C5" s="10" t="s">
        <v>22</v>
      </c>
      <c r="D5" s="5" t="s">
        <v>74</v>
      </c>
      <c r="E5" s="10" t="s">
        <v>75</v>
      </c>
      <c r="F5" s="5" t="s">
        <v>76</v>
      </c>
      <c r="G5" s="5" t="s">
        <v>76</v>
      </c>
      <c r="H5" s="5" t="str">
        <f aca="true" t="shared" si="0" ref="H5:H68">TEXT(INT((HOUR(G5)*3600+MINUTE(G5)*60+SECOND(G5))/$J$3/60),"0")&amp;"."&amp;TEXT(MOD((HOUR(G5)*3600+MINUTE(G5)*60+SECOND(G5))/$J$3,60),"00")&amp;"/km"</f>
        <v>29.41/km</v>
      </c>
      <c r="I5" s="6">
        <f aca="true" t="shared" si="1" ref="I5:I31">G5-$G$5</f>
        <v>0</v>
      </c>
      <c r="J5" s="6">
        <f>G5-INDEX($G$5:$G$109,MATCH(D5,$D$5:$D$109,0))</f>
        <v>0</v>
      </c>
    </row>
    <row r="6" spans="1:10" s="19" customFormat="1" ht="15" customHeight="1">
      <c r="A6" s="7">
        <v>2</v>
      </c>
      <c r="B6" s="11" t="s">
        <v>77</v>
      </c>
      <c r="C6" s="11" t="s">
        <v>78</v>
      </c>
      <c r="D6" s="7" t="s">
        <v>79</v>
      </c>
      <c r="E6" s="11" t="s">
        <v>80</v>
      </c>
      <c r="F6" s="7" t="s">
        <v>81</v>
      </c>
      <c r="G6" s="7" t="s">
        <v>81</v>
      </c>
      <c r="H6" s="7" t="str">
        <f t="shared" si="0"/>
        <v>31.38/km</v>
      </c>
      <c r="I6" s="8">
        <f t="shared" si="1"/>
        <v>0.00017361111111111093</v>
      </c>
      <c r="J6" s="8">
        <f>G6-INDEX($G$5:$G$109,MATCH(D6,$D$5:$D$109,0))</f>
        <v>0</v>
      </c>
    </row>
    <row r="7" spans="1:10" s="19" customFormat="1" ht="15" customHeight="1">
      <c r="A7" s="7">
        <v>3</v>
      </c>
      <c r="B7" s="11" t="s">
        <v>82</v>
      </c>
      <c r="C7" s="11" t="s">
        <v>34</v>
      </c>
      <c r="D7" s="7" t="s">
        <v>74</v>
      </c>
      <c r="E7" s="11" t="s">
        <v>83</v>
      </c>
      <c r="F7" s="7" t="s">
        <v>81</v>
      </c>
      <c r="G7" s="7" t="s">
        <v>81</v>
      </c>
      <c r="H7" s="7" t="str">
        <f t="shared" si="0"/>
        <v>31.38/km</v>
      </c>
      <c r="I7" s="8">
        <f t="shared" si="1"/>
        <v>0.00017361111111111093</v>
      </c>
      <c r="J7" s="8">
        <f>G7-INDEX($G$5:$G$109,MATCH(D7,$D$5:$D$109,0))</f>
        <v>0.00017361111111111093</v>
      </c>
    </row>
    <row r="8" spans="1:10" s="19" customFormat="1" ht="15" customHeight="1">
      <c r="A8" s="7">
        <v>4</v>
      </c>
      <c r="B8" s="11" t="s">
        <v>84</v>
      </c>
      <c r="C8" s="11" t="s">
        <v>85</v>
      </c>
      <c r="D8" s="7" t="s">
        <v>86</v>
      </c>
      <c r="E8" s="11" t="s">
        <v>87</v>
      </c>
      <c r="F8" s="7" t="s">
        <v>88</v>
      </c>
      <c r="G8" s="7" t="s">
        <v>88</v>
      </c>
      <c r="H8" s="7" t="str">
        <f t="shared" si="0"/>
        <v>31.54/km</v>
      </c>
      <c r="I8" s="8">
        <f t="shared" si="1"/>
        <v>0.00019675925925925937</v>
      </c>
      <c r="J8" s="8">
        <f>G8-INDEX($G$5:$G$109,MATCH(D8,$D$5:$D$109,0))</f>
        <v>0</v>
      </c>
    </row>
    <row r="9" spans="1:10" s="19" customFormat="1" ht="15" customHeight="1">
      <c r="A9" s="7">
        <v>5</v>
      </c>
      <c r="B9" s="11" t="s">
        <v>89</v>
      </c>
      <c r="C9" s="11" t="s">
        <v>25</v>
      </c>
      <c r="D9" s="7" t="s">
        <v>74</v>
      </c>
      <c r="E9" s="11" t="s">
        <v>90</v>
      </c>
      <c r="F9" s="7" t="s">
        <v>91</v>
      </c>
      <c r="G9" s="7" t="s">
        <v>91</v>
      </c>
      <c r="H9" s="7" t="str">
        <f t="shared" si="0"/>
        <v>32.57/km</v>
      </c>
      <c r="I9" s="8">
        <f t="shared" si="1"/>
        <v>0.0002893518518518527</v>
      </c>
      <c r="J9" s="8">
        <f>G9-INDEX($G$5:$G$109,MATCH(D9,$D$5:$D$109,0))</f>
        <v>0.0002893518518518527</v>
      </c>
    </row>
    <row r="10" spans="1:10" s="19" customFormat="1" ht="15" customHeight="1">
      <c r="A10" s="7">
        <v>6</v>
      </c>
      <c r="B10" s="11" t="s">
        <v>92</v>
      </c>
      <c r="C10" s="11" t="s">
        <v>32</v>
      </c>
      <c r="D10" s="7" t="s">
        <v>86</v>
      </c>
      <c r="E10" s="11" t="s">
        <v>93</v>
      </c>
      <c r="F10" s="7" t="s">
        <v>94</v>
      </c>
      <c r="G10" s="7" t="s">
        <v>94</v>
      </c>
      <c r="H10" s="7" t="str">
        <f t="shared" si="0"/>
        <v>33.04/km</v>
      </c>
      <c r="I10" s="8">
        <f t="shared" si="1"/>
        <v>0.0003009259259259263</v>
      </c>
      <c r="J10" s="8">
        <f>G10-INDEX($G$5:$G$109,MATCH(D10,$D$5:$D$109,0))</f>
        <v>0.0001041666666666669</v>
      </c>
    </row>
    <row r="11" spans="1:10" s="19" customFormat="1" ht="15" customHeight="1">
      <c r="A11" s="7">
        <v>7</v>
      </c>
      <c r="B11" s="11" t="s">
        <v>95</v>
      </c>
      <c r="C11" s="11" t="s">
        <v>17</v>
      </c>
      <c r="D11" s="7" t="s">
        <v>86</v>
      </c>
      <c r="E11" s="11" t="s">
        <v>96</v>
      </c>
      <c r="F11" s="7" t="s">
        <v>97</v>
      </c>
      <c r="G11" s="7" t="s">
        <v>97</v>
      </c>
      <c r="H11" s="7" t="str">
        <f t="shared" si="0"/>
        <v>33.51/km</v>
      </c>
      <c r="I11" s="8">
        <f t="shared" si="1"/>
        <v>0.0003703703703703703</v>
      </c>
      <c r="J11" s="8">
        <f>G11-INDEX($G$5:$G$109,MATCH(D11,$D$5:$D$109,0))</f>
        <v>0.00017361111111111093</v>
      </c>
    </row>
    <row r="12" spans="1:10" s="19" customFormat="1" ht="15" customHeight="1">
      <c r="A12" s="7">
        <v>8</v>
      </c>
      <c r="B12" s="11" t="s">
        <v>82</v>
      </c>
      <c r="C12" s="11" t="s">
        <v>42</v>
      </c>
      <c r="D12" s="7" t="s">
        <v>79</v>
      </c>
      <c r="E12" s="11" t="s">
        <v>83</v>
      </c>
      <c r="F12" s="7" t="s">
        <v>98</v>
      </c>
      <c r="G12" s="7" t="s">
        <v>98</v>
      </c>
      <c r="H12" s="7" t="str">
        <f t="shared" si="0"/>
        <v>33.59/km</v>
      </c>
      <c r="I12" s="8">
        <f t="shared" si="1"/>
        <v>0.00038194444444444474</v>
      </c>
      <c r="J12" s="8">
        <f>G12-INDEX($G$5:$G$109,MATCH(D12,$D$5:$D$109,0))</f>
        <v>0.0002083333333333338</v>
      </c>
    </row>
    <row r="13" spans="1:10" s="19" customFormat="1" ht="15" customHeight="1">
      <c r="A13" s="7">
        <v>9</v>
      </c>
      <c r="B13" s="11" t="s">
        <v>99</v>
      </c>
      <c r="C13" s="11" t="s">
        <v>100</v>
      </c>
      <c r="D13" s="7" t="s">
        <v>79</v>
      </c>
      <c r="E13" s="11" t="s">
        <v>131</v>
      </c>
      <c r="F13" s="7" t="s">
        <v>102</v>
      </c>
      <c r="G13" s="7" t="s">
        <v>102</v>
      </c>
      <c r="H13" s="7" t="str">
        <f t="shared" si="0"/>
        <v>34.23/km</v>
      </c>
      <c r="I13" s="8">
        <f t="shared" si="1"/>
        <v>0.0004166666666666672</v>
      </c>
      <c r="J13" s="8">
        <f>G13-INDEX($G$5:$G$109,MATCH(D13,$D$5:$D$109,0))</f>
        <v>0.00024305555555555625</v>
      </c>
    </row>
    <row r="14" spans="1:10" s="19" customFormat="1" ht="15" customHeight="1">
      <c r="A14" s="7">
        <v>10</v>
      </c>
      <c r="B14" s="11" t="s">
        <v>311</v>
      </c>
      <c r="C14" s="11" t="s">
        <v>67</v>
      </c>
      <c r="D14" s="7" t="s">
        <v>86</v>
      </c>
      <c r="E14" s="11" t="s">
        <v>301</v>
      </c>
      <c r="F14" s="7" t="s">
        <v>103</v>
      </c>
      <c r="G14" s="7" t="s">
        <v>103</v>
      </c>
      <c r="H14" s="7" t="str">
        <f t="shared" si="0"/>
        <v>34.30/km</v>
      </c>
      <c r="I14" s="8">
        <f t="shared" si="1"/>
        <v>0.0004282407407407412</v>
      </c>
      <c r="J14" s="8">
        <f>G14-INDEX($G$5:$G$109,MATCH(D14,$D$5:$D$109,0))</f>
        <v>0.00023148148148148182</v>
      </c>
    </row>
    <row r="15" spans="1:10" s="19" customFormat="1" ht="15" customHeight="1">
      <c r="A15" s="7">
        <v>11</v>
      </c>
      <c r="B15" s="11" t="s">
        <v>104</v>
      </c>
      <c r="C15" s="11" t="s">
        <v>19</v>
      </c>
      <c r="D15" s="7" t="s">
        <v>74</v>
      </c>
      <c r="E15" s="11" t="s">
        <v>105</v>
      </c>
      <c r="F15" s="7" t="s">
        <v>106</v>
      </c>
      <c r="G15" s="7" t="s">
        <v>106</v>
      </c>
      <c r="H15" s="7" t="str">
        <f t="shared" si="0"/>
        <v>35.48/km</v>
      </c>
      <c r="I15" s="8">
        <f t="shared" si="1"/>
        <v>0.0005439814814814817</v>
      </c>
      <c r="J15" s="8">
        <f>G15-INDEX($G$5:$G$109,MATCH(D15,$D$5:$D$109,0))</f>
        <v>0.0005439814814814817</v>
      </c>
    </row>
    <row r="16" spans="1:10" s="19" customFormat="1" ht="15" customHeight="1">
      <c r="A16" s="7">
        <v>12</v>
      </c>
      <c r="B16" s="11" t="s">
        <v>107</v>
      </c>
      <c r="C16" s="11" t="s">
        <v>20</v>
      </c>
      <c r="D16" s="7" t="s">
        <v>74</v>
      </c>
      <c r="E16" s="11" t="s">
        <v>90</v>
      </c>
      <c r="F16" s="7" t="s">
        <v>108</v>
      </c>
      <c r="G16" s="7" t="s">
        <v>108</v>
      </c>
      <c r="H16" s="7" t="str">
        <f t="shared" si="0"/>
        <v>36.04/km</v>
      </c>
      <c r="I16" s="8">
        <f t="shared" si="1"/>
        <v>0.0005671296296296305</v>
      </c>
      <c r="J16" s="8">
        <f>G16-INDEX($G$5:$G$109,MATCH(D16,$D$5:$D$109,0))</f>
        <v>0.0005671296296296305</v>
      </c>
    </row>
    <row r="17" spans="1:10" s="19" customFormat="1" ht="15" customHeight="1">
      <c r="A17" s="24">
        <v>13</v>
      </c>
      <c r="B17" s="25" t="s">
        <v>109</v>
      </c>
      <c r="C17" s="25" t="s">
        <v>29</v>
      </c>
      <c r="D17" s="24" t="s">
        <v>79</v>
      </c>
      <c r="E17" s="25" t="s">
        <v>5</v>
      </c>
      <c r="F17" s="24" t="s">
        <v>110</v>
      </c>
      <c r="G17" s="24" t="s">
        <v>110</v>
      </c>
      <c r="H17" s="24" t="str">
        <f t="shared" si="0"/>
        <v>36.20/km</v>
      </c>
      <c r="I17" s="28">
        <f t="shared" si="1"/>
        <v>0.0005902777777777781</v>
      </c>
      <c r="J17" s="28">
        <f>G17-INDEX($G$5:$G$109,MATCH(D17,$D$5:$D$109,0))</f>
        <v>0.0004166666666666672</v>
      </c>
    </row>
    <row r="18" spans="1:10" s="19" customFormat="1" ht="15" customHeight="1">
      <c r="A18" s="7">
        <v>14</v>
      </c>
      <c r="B18" s="11" t="s">
        <v>111</v>
      </c>
      <c r="C18" s="11" t="s">
        <v>19</v>
      </c>
      <c r="D18" s="7" t="s">
        <v>74</v>
      </c>
      <c r="E18" s="11" t="s">
        <v>112</v>
      </c>
      <c r="F18" s="7" t="s">
        <v>113</v>
      </c>
      <c r="G18" s="7" t="s">
        <v>113</v>
      </c>
      <c r="H18" s="7" t="str">
        <f t="shared" si="0"/>
        <v>36.43/km</v>
      </c>
      <c r="I18" s="8">
        <f t="shared" si="1"/>
        <v>0.0006250000000000006</v>
      </c>
      <c r="J18" s="8">
        <f>G18-INDEX($G$5:$G$109,MATCH(D18,$D$5:$D$109,0))</f>
        <v>0.0006250000000000006</v>
      </c>
    </row>
    <row r="19" spans="1:10" s="19" customFormat="1" ht="15" customHeight="1">
      <c r="A19" s="7">
        <v>15</v>
      </c>
      <c r="B19" s="11" t="s">
        <v>114</v>
      </c>
      <c r="C19" s="11" t="s">
        <v>41</v>
      </c>
      <c r="D19" s="7" t="s">
        <v>86</v>
      </c>
      <c r="E19" s="11" t="s">
        <v>296</v>
      </c>
      <c r="F19" s="7" t="s">
        <v>115</v>
      </c>
      <c r="G19" s="7" t="s">
        <v>115</v>
      </c>
      <c r="H19" s="7" t="str">
        <f t="shared" si="0"/>
        <v>36.59/km</v>
      </c>
      <c r="I19" s="8">
        <f t="shared" si="1"/>
        <v>0.0006481481481481481</v>
      </c>
      <c r="J19" s="8">
        <f>G19-INDEX($G$5:$G$109,MATCH(D19,$D$5:$D$109,0))</f>
        <v>0.00045138888888888876</v>
      </c>
    </row>
    <row r="20" spans="1:10" s="19" customFormat="1" ht="15" customHeight="1">
      <c r="A20" s="7">
        <v>16</v>
      </c>
      <c r="B20" s="11" t="s">
        <v>116</v>
      </c>
      <c r="C20" s="11" t="s">
        <v>68</v>
      </c>
      <c r="D20" s="7" t="s">
        <v>117</v>
      </c>
      <c r="E20" s="11" t="s">
        <v>75</v>
      </c>
      <c r="F20" s="7" t="s">
        <v>118</v>
      </c>
      <c r="G20" s="7" t="s">
        <v>118</v>
      </c>
      <c r="H20" s="7" t="str">
        <f t="shared" si="0"/>
        <v>37.30/km</v>
      </c>
      <c r="I20" s="8">
        <f t="shared" si="1"/>
        <v>0.000694444444444445</v>
      </c>
      <c r="J20" s="8">
        <f>G20-INDEX($G$5:$G$109,MATCH(D20,$D$5:$D$109,0))</f>
        <v>0</v>
      </c>
    </row>
    <row r="21" spans="1:10" s="19" customFormat="1" ht="15" customHeight="1">
      <c r="A21" s="7">
        <v>17</v>
      </c>
      <c r="B21" s="11" t="s">
        <v>119</v>
      </c>
      <c r="C21" s="11" t="s">
        <v>20</v>
      </c>
      <c r="D21" s="7" t="s">
        <v>74</v>
      </c>
      <c r="E21" s="11" t="s">
        <v>120</v>
      </c>
      <c r="F21" s="7" t="s">
        <v>121</v>
      </c>
      <c r="G21" s="7" t="s">
        <v>121</v>
      </c>
      <c r="H21" s="7" t="str">
        <f t="shared" si="0"/>
        <v>37.38/km</v>
      </c>
      <c r="I21" s="8">
        <f t="shared" si="1"/>
        <v>0.0007060185185185186</v>
      </c>
      <c r="J21" s="8">
        <f>G21-INDEX($G$5:$G$109,MATCH(D21,$D$5:$D$109,0))</f>
        <v>0.0007060185185185186</v>
      </c>
    </row>
    <row r="22" spans="1:10" s="19" customFormat="1" ht="15" customHeight="1">
      <c r="A22" s="7">
        <v>18</v>
      </c>
      <c r="B22" s="11" t="s">
        <v>122</v>
      </c>
      <c r="C22" s="11" t="s">
        <v>30</v>
      </c>
      <c r="D22" s="7" t="s">
        <v>74</v>
      </c>
      <c r="E22" s="11" t="s">
        <v>296</v>
      </c>
      <c r="F22" s="7" t="s">
        <v>121</v>
      </c>
      <c r="G22" s="7" t="s">
        <v>121</v>
      </c>
      <c r="H22" s="7" t="str">
        <f t="shared" si="0"/>
        <v>37.38/km</v>
      </c>
      <c r="I22" s="8">
        <f t="shared" si="1"/>
        <v>0.0007060185185185186</v>
      </c>
      <c r="J22" s="8">
        <f>G22-INDEX($G$5:$G$109,MATCH(D22,$D$5:$D$109,0))</f>
        <v>0.0007060185185185186</v>
      </c>
    </row>
    <row r="23" spans="1:10" s="19" customFormat="1" ht="15" customHeight="1">
      <c r="A23" s="7">
        <v>19</v>
      </c>
      <c r="B23" s="11" t="s">
        <v>123</v>
      </c>
      <c r="C23" s="11" t="s">
        <v>20</v>
      </c>
      <c r="D23" s="7" t="s">
        <v>74</v>
      </c>
      <c r="E23" s="11" t="s">
        <v>124</v>
      </c>
      <c r="F23" s="7" t="s">
        <v>125</v>
      </c>
      <c r="G23" s="7" t="s">
        <v>125</v>
      </c>
      <c r="H23" s="7" t="str">
        <f t="shared" si="0"/>
        <v>37.46/km</v>
      </c>
      <c r="I23" s="8">
        <f t="shared" si="1"/>
        <v>0.0007175925925925926</v>
      </c>
      <c r="J23" s="8">
        <f>G23-INDEX($G$5:$G$109,MATCH(D23,$D$5:$D$109,0))</f>
        <v>0.0007175925925925926</v>
      </c>
    </row>
    <row r="24" spans="1:10" s="19" customFormat="1" ht="15" customHeight="1">
      <c r="A24" s="7">
        <v>20</v>
      </c>
      <c r="B24" s="11" t="s">
        <v>126</v>
      </c>
      <c r="C24" s="11" t="s">
        <v>26</v>
      </c>
      <c r="D24" s="7" t="s">
        <v>86</v>
      </c>
      <c r="E24" s="11" t="s">
        <v>127</v>
      </c>
      <c r="F24" s="7" t="s">
        <v>128</v>
      </c>
      <c r="G24" s="7" t="s">
        <v>128</v>
      </c>
      <c r="H24" s="7" t="str">
        <f t="shared" si="0"/>
        <v>38.01/km</v>
      </c>
      <c r="I24" s="8">
        <f t="shared" si="1"/>
        <v>0.0007407407407407415</v>
      </c>
      <c r="J24" s="8">
        <f>G24-INDEX($G$5:$G$109,MATCH(D24,$D$5:$D$109,0))</f>
        <v>0.0005439814814814821</v>
      </c>
    </row>
    <row r="25" spans="1:10" s="19" customFormat="1" ht="15" customHeight="1">
      <c r="A25" s="7">
        <v>21</v>
      </c>
      <c r="B25" s="11" t="s">
        <v>129</v>
      </c>
      <c r="C25" s="11" t="s">
        <v>23</v>
      </c>
      <c r="D25" s="7" t="s">
        <v>86</v>
      </c>
      <c r="E25" s="11" t="s">
        <v>96</v>
      </c>
      <c r="F25" s="7" t="s">
        <v>130</v>
      </c>
      <c r="G25" s="7" t="s">
        <v>130</v>
      </c>
      <c r="H25" s="7" t="str">
        <f t="shared" si="0"/>
        <v>38.09/km</v>
      </c>
      <c r="I25" s="8">
        <f t="shared" si="1"/>
        <v>0.000752314814814815</v>
      </c>
      <c r="J25" s="8">
        <f>G25-INDEX($G$5:$G$109,MATCH(D25,$D$5:$D$109,0))</f>
        <v>0.0005555555555555557</v>
      </c>
    </row>
    <row r="26" spans="1:10" s="19" customFormat="1" ht="15" customHeight="1">
      <c r="A26" s="7">
        <v>22</v>
      </c>
      <c r="B26" s="11" t="s">
        <v>53</v>
      </c>
      <c r="C26" s="11" t="s">
        <v>25</v>
      </c>
      <c r="D26" s="7" t="s">
        <v>79</v>
      </c>
      <c r="E26" s="11" t="s">
        <v>131</v>
      </c>
      <c r="F26" s="7" t="s">
        <v>132</v>
      </c>
      <c r="G26" s="7" t="s">
        <v>132</v>
      </c>
      <c r="H26" s="7" t="str">
        <f t="shared" si="0"/>
        <v>38.40/km</v>
      </c>
      <c r="I26" s="8">
        <f t="shared" si="1"/>
        <v>0.0007986111111111115</v>
      </c>
      <c r="J26" s="8">
        <f>G26-INDEX($G$5:$G$109,MATCH(D26,$D$5:$D$109,0))</f>
        <v>0.0006250000000000006</v>
      </c>
    </row>
    <row r="27" spans="1:10" s="19" customFormat="1" ht="15" customHeight="1">
      <c r="A27" s="7">
        <v>23</v>
      </c>
      <c r="B27" s="11" t="s">
        <v>133</v>
      </c>
      <c r="C27" s="11" t="s">
        <v>134</v>
      </c>
      <c r="D27" s="7" t="s">
        <v>135</v>
      </c>
      <c r="E27" s="11" t="s">
        <v>136</v>
      </c>
      <c r="F27" s="7" t="s">
        <v>137</v>
      </c>
      <c r="G27" s="7" t="s">
        <v>137</v>
      </c>
      <c r="H27" s="7" t="str">
        <f t="shared" si="0"/>
        <v>38.48/km</v>
      </c>
      <c r="I27" s="8">
        <f t="shared" si="1"/>
        <v>0.0008101851851851859</v>
      </c>
      <c r="J27" s="8">
        <f>G27-INDEX($G$5:$G$109,MATCH(D27,$D$5:$D$109,0))</f>
        <v>0</v>
      </c>
    </row>
    <row r="28" spans="1:10" s="19" customFormat="1" ht="15" customHeight="1">
      <c r="A28" s="7">
        <v>24</v>
      </c>
      <c r="B28" s="11" t="s">
        <v>63</v>
      </c>
      <c r="C28" s="11" t="s">
        <v>42</v>
      </c>
      <c r="D28" s="7" t="s">
        <v>74</v>
      </c>
      <c r="E28" s="11" t="s">
        <v>138</v>
      </c>
      <c r="F28" s="7" t="s">
        <v>139</v>
      </c>
      <c r="G28" s="7" t="s">
        <v>139</v>
      </c>
      <c r="H28" s="7" t="str">
        <f t="shared" si="0"/>
        <v>39.04/km</v>
      </c>
      <c r="I28" s="8">
        <f t="shared" si="1"/>
        <v>0.0008333333333333335</v>
      </c>
      <c r="J28" s="8">
        <f>G28-INDEX($G$5:$G$109,MATCH(D28,$D$5:$D$109,0))</f>
        <v>0.0008333333333333335</v>
      </c>
    </row>
    <row r="29" spans="1:10" s="19" customFormat="1" ht="15" customHeight="1">
      <c r="A29" s="7">
        <v>25</v>
      </c>
      <c r="B29" s="11" t="s">
        <v>140</v>
      </c>
      <c r="C29" s="11" t="s">
        <v>25</v>
      </c>
      <c r="D29" s="7" t="s">
        <v>74</v>
      </c>
      <c r="E29" s="11" t="s">
        <v>141</v>
      </c>
      <c r="F29" s="7" t="s">
        <v>142</v>
      </c>
      <c r="G29" s="7" t="s">
        <v>142</v>
      </c>
      <c r="H29" s="7" t="str">
        <f t="shared" si="0"/>
        <v>39.12/km</v>
      </c>
      <c r="I29" s="8">
        <f t="shared" si="1"/>
        <v>0.0008449074074074075</v>
      </c>
      <c r="J29" s="8">
        <f>G29-INDEX($G$5:$G$109,MATCH(D29,$D$5:$D$109,0))</f>
        <v>0.0008449074074074075</v>
      </c>
    </row>
    <row r="30" spans="1:10" s="19" customFormat="1" ht="15" customHeight="1">
      <c r="A30" s="7">
        <v>26</v>
      </c>
      <c r="B30" s="11" t="s">
        <v>308</v>
      </c>
      <c r="C30" s="11" t="s">
        <v>27</v>
      </c>
      <c r="D30" s="7" t="s">
        <v>86</v>
      </c>
      <c r="E30" s="11" t="s">
        <v>296</v>
      </c>
      <c r="F30" s="7" t="s">
        <v>143</v>
      </c>
      <c r="G30" s="7" t="s">
        <v>143</v>
      </c>
      <c r="H30" s="7" t="str">
        <f t="shared" si="0"/>
        <v>39.19/km</v>
      </c>
      <c r="I30" s="8">
        <f t="shared" si="1"/>
        <v>0.0008564814814814819</v>
      </c>
      <c r="J30" s="8">
        <f>G30-INDEX($G$5:$G$109,MATCH(D30,$D$5:$D$109,0))</f>
        <v>0.0006597222222222226</v>
      </c>
    </row>
    <row r="31" spans="1:10" s="19" customFormat="1" ht="15" customHeight="1">
      <c r="A31" s="7">
        <v>27</v>
      </c>
      <c r="B31" s="11" t="s">
        <v>304</v>
      </c>
      <c r="C31" s="11" t="s">
        <v>55</v>
      </c>
      <c r="D31" s="7" t="s">
        <v>79</v>
      </c>
      <c r="E31" s="11" t="s">
        <v>72</v>
      </c>
      <c r="F31" s="7" t="s">
        <v>144</v>
      </c>
      <c r="G31" s="7" t="s">
        <v>144</v>
      </c>
      <c r="H31" s="7" t="str">
        <f t="shared" si="0"/>
        <v>39.43/km</v>
      </c>
      <c r="I31" s="8">
        <f t="shared" si="1"/>
        <v>0.0008912037037037035</v>
      </c>
      <c r="J31" s="8">
        <f>G31-INDEX($G$5:$G$109,MATCH(D31,$D$5:$D$109,0))</f>
        <v>0.0007175925925925926</v>
      </c>
    </row>
    <row r="32" spans="1:10" s="19" customFormat="1" ht="15" customHeight="1">
      <c r="A32" s="7">
        <v>28</v>
      </c>
      <c r="B32" s="11" t="s">
        <v>62</v>
      </c>
      <c r="C32" s="11" t="s">
        <v>57</v>
      </c>
      <c r="D32" s="7" t="s">
        <v>86</v>
      </c>
      <c r="E32" s="11" t="s">
        <v>124</v>
      </c>
      <c r="F32" s="7" t="s">
        <v>145</v>
      </c>
      <c r="G32" s="7" t="s">
        <v>145</v>
      </c>
      <c r="H32" s="7" t="str">
        <f t="shared" si="0"/>
        <v>40.14/km</v>
      </c>
      <c r="I32" s="8">
        <f aca="true" t="shared" si="2" ref="I32:I70">G32-$G$5</f>
        <v>0.0009375000000000008</v>
      </c>
      <c r="J32" s="8">
        <f>G32-INDEX($G$5:$G$109,MATCH(D32,$D$5:$D$109,0))</f>
        <v>0.0007407407407407415</v>
      </c>
    </row>
    <row r="33" spans="1:10" s="19" customFormat="1" ht="15" customHeight="1">
      <c r="A33" s="7">
        <v>29</v>
      </c>
      <c r="B33" s="11" t="s">
        <v>146</v>
      </c>
      <c r="C33" s="11" t="s">
        <v>147</v>
      </c>
      <c r="D33" s="7" t="s">
        <v>74</v>
      </c>
      <c r="E33" s="11" t="s">
        <v>148</v>
      </c>
      <c r="F33" s="7" t="s">
        <v>149</v>
      </c>
      <c r="G33" s="7" t="s">
        <v>149</v>
      </c>
      <c r="H33" s="7" t="str">
        <f t="shared" si="0"/>
        <v>40.22/km</v>
      </c>
      <c r="I33" s="8">
        <f t="shared" si="2"/>
        <v>0.0009490740740740744</v>
      </c>
      <c r="J33" s="8">
        <f>G33-INDEX($G$5:$G$109,MATCH(D33,$D$5:$D$109,0))</f>
        <v>0.0009490740740740744</v>
      </c>
    </row>
    <row r="34" spans="1:10" s="19" customFormat="1" ht="15" customHeight="1">
      <c r="A34" s="7">
        <v>30</v>
      </c>
      <c r="B34" s="11" t="s">
        <v>62</v>
      </c>
      <c r="C34" s="11" t="s">
        <v>24</v>
      </c>
      <c r="D34" s="7" t="s">
        <v>74</v>
      </c>
      <c r="E34" s="11" t="s">
        <v>124</v>
      </c>
      <c r="F34" s="7" t="s">
        <v>149</v>
      </c>
      <c r="G34" s="7" t="s">
        <v>149</v>
      </c>
      <c r="H34" s="7" t="str">
        <f t="shared" si="0"/>
        <v>40.22/km</v>
      </c>
      <c r="I34" s="8">
        <f t="shared" si="2"/>
        <v>0.0009490740740740744</v>
      </c>
      <c r="J34" s="8">
        <f>G34-INDEX($G$5:$G$109,MATCH(D34,$D$5:$D$109,0))</f>
        <v>0.0009490740740740744</v>
      </c>
    </row>
    <row r="35" spans="1:10" s="19" customFormat="1" ht="15" customHeight="1">
      <c r="A35" s="7">
        <v>31</v>
      </c>
      <c r="B35" s="11" t="s">
        <v>307</v>
      </c>
      <c r="C35" s="11" t="s">
        <v>27</v>
      </c>
      <c r="D35" s="7" t="s">
        <v>86</v>
      </c>
      <c r="E35" s="11" t="s">
        <v>0</v>
      </c>
      <c r="F35" s="7" t="s">
        <v>150</v>
      </c>
      <c r="G35" s="7" t="s">
        <v>150</v>
      </c>
      <c r="H35" s="7" t="str">
        <f t="shared" si="0"/>
        <v>40.45/km</v>
      </c>
      <c r="I35" s="8">
        <f t="shared" si="2"/>
        <v>0.0009837962962962968</v>
      </c>
      <c r="J35" s="8">
        <f>G35-INDEX($G$5:$G$109,MATCH(D35,$D$5:$D$109,0))</f>
        <v>0.0007870370370370375</v>
      </c>
    </row>
    <row r="36" spans="1:10" s="19" customFormat="1" ht="15" customHeight="1">
      <c r="A36" s="7">
        <v>32</v>
      </c>
      <c r="B36" s="11" t="s">
        <v>59</v>
      </c>
      <c r="C36" s="11" t="s">
        <v>38</v>
      </c>
      <c r="D36" s="7" t="s">
        <v>74</v>
      </c>
      <c r="E36" s="11" t="s">
        <v>72</v>
      </c>
      <c r="F36" s="7" t="s">
        <v>152</v>
      </c>
      <c r="G36" s="7" t="s">
        <v>152</v>
      </c>
      <c r="H36" s="7" t="str">
        <f t="shared" si="0"/>
        <v>41.01/km</v>
      </c>
      <c r="I36" s="8">
        <f t="shared" si="2"/>
        <v>0.0010069444444444444</v>
      </c>
      <c r="J36" s="8">
        <f>G36-INDEX($G$5:$G$109,MATCH(D36,$D$5:$D$109,0))</f>
        <v>0.0010069444444444444</v>
      </c>
    </row>
    <row r="37" spans="1:10" s="19" customFormat="1" ht="15" customHeight="1">
      <c r="A37" s="7">
        <v>33</v>
      </c>
      <c r="B37" s="11" t="s">
        <v>153</v>
      </c>
      <c r="C37" s="11" t="s">
        <v>55</v>
      </c>
      <c r="D37" s="7" t="s">
        <v>86</v>
      </c>
      <c r="E37" s="11" t="s">
        <v>131</v>
      </c>
      <c r="F37" s="7" t="s">
        <v>154</v>
      </c>
      <c r="G37" s="7" t="s">
        <v>154</v>
      </c>
      <c r="H37" s="7" t="str">
        <f t="shared" si="0"/>
        <v>41.09/km</v>
      </c>
      <c r="I37" s="8">
        <f t="shared" si="2"/>
        <v>0.0010185185185185189</v>
      </c>
      <c r="J37" s="8">
        <f>G37-INDEX($G$5:$G$109,MATCH(D37,$D$5:$D$109,0))</f>
        <v>0.0008217592592592595</v>
      </c>
    </row>
    <row r="38" spans="1:10" s="19" customFormat="1" ht="15" customHeight="1">
      <c r="A38" s="7">
        <v>34</v>
      </c>
      <c r="B38" s="11" t="s">
        <v>155</v>
      </c>
      <c r="C38" s="11" t="s">
        <v>156</v>
      </c>
      <c r="D38" s="7" t="s">
        <v>157</v>
      </c>
      <c r="E38" s="11" t="s">
        <v>158</v>
      </c>
      <c r="F38" s="7" t="s">
        <v>159</v>
      </c>
      <c r="G38" s="7" t="s">
        <v>159</v>
      </c>
      <c r="H38" s="7" t="str">
        <f t="shared" si="0"/>
        <v>41.32/km</v>
      </c>
      <c r="I38" s="8">
        <f t="shared" si="2"/>
        <v>0.0010532407407407413</v>
      </c>
      <c r="J38" s="8">
        <f>G38-INDEX($G$5:$G$109,MATCH(D38,$D$5:$D$109,0))</f>
        <v>0</v>
      </c>
    </row>
    <row r="39" spans="1:10" s="19" customFormat="1" ht="15" customHeight="1">
      <c r="A39" s="7">
        <v>35</v>
      </c>
      <c r="B39" s="11" t="s">
        <v>160</v>
      </c>
      <c r="C39" s="11" t="s">
        <v>23</v>
      </c>
      <c r="D39" s="7" t="s">
        <v>86</v>
      </c>
      <c r="E39" s="11" t="s">
        <v>161</v>
      </c>
      <c r="F39" s="7" t="s">
        <v>159</v>
      </c>
      <c r="G39" s="7" t="s">
        <v>159</v>
      </c>
      <c r="H39" s="7" t="str">
        <f t="shared" si="0"/>
        <v>41.32/km</v>
      </c>
      <c r="I39" s="8">
        <f t="shared" si="2"/>
        <v>0.0010532407407407413</v>
      </c>
      <c r="J39" s="8">
        <f>G39-INDEX($G$5:$G$109,MATCH(D39,$D$5:$D$109,0))</f>
        <v>0.0008564814814814819</v>
      </c>
    </row>
    <row r="40" spans="1:10" s="19" customFormat="1" ht="15" customHeight="1">
      <c r="A40" s="7">
        <v>36</v>
      </c>
      <c r="B40" s="11" t="s">
        <v>162</v>
      </c>
      <c r="C40" s="11" t="s">
        <v>33</v>
      </c>
      <c r="D40" s="7" t="s">
        <v>157</v>
      </c>
      <c r="E40" s="11" t="s">
        <v>18</v>
      </c>
      <c r="F40" s="7" t="s">
        <v>159</v>
      </c>
      <c r="G40" s="7" t="s">
        <v>159</v>
      </c>
      <c r="H40" s="7" t="str">
        <f t="shared" si="0"/>
        <v>41.32/km</v>
      </c>
      <c r="I40" s="8">
        <f t="shared" si="2"/>
        <v>0.0010532407407407413</v>
      </c>
      <c r="J40" s="8">
        <f>G40-INDEX($G$5:$G$109,MATCH(D40,$D$5:$D$109,0))</f>
        <v>0</v>
      </c>
    </row>
    <row r="41" spans="1:10" s="19" customFormat="1" ht="15" customHeight="1">
      <c r="A41" s="7">
        <v>37</v>
      </c>
      <c r="B41" s="11" t="s">
        <v>163</v>
      </c>
      <c r="C41" s="11" t="s">
        <v>21</v>
      </c>
      <c r="D41" s="7" t="s">
        <v>86</v>
      </c>
      <c r="E41" s="11" t="s">
        <v>296</v>
      </c>
      <c r="F41" s="7" t="s">
        <v>164</v>
      </c>
      <c r="G41" s="7" t="s">
        <v>164</v>
      </c>
      <c r="H41" s="7" t="str">
        <f t="shared" si="0"/>
        <v>41.48/km</v>
      </c>
      <c r="I41" s="8">
        <f t="shared" si="2"/>
        <v>0.0010763888888888889</v>
      </c>
      <c r="J41" s="8">
        <f>G41-INDEX($G$5:$G$109,MATCH(D41,$D$5:$D$109,0))</f>
        <v>0.0008796296296296295</v>
      </c>
    </row>
    <row r="42" spans="1:10" s="19" customFormat="1" ht="15" customHeight="1">
      <c r="A42" s="7">
        <v>38</v>
      </c>
      <c r="B42" s="11" t="s">
        <v>165</v>
      </c>
      <c r="C42" s="11" t="s">
        <v>166</v>
      </c>
      <c r="D42" s="7" t="s">
        <v>86</v>
      </c>
      <c r="E42" s="11" t="s">
        <v>167</v>
      </c>
      <c r="F42" s="7" t="s">
        <v>168</v>
      </c>
      <c r="G42" s="7" t="s">
        <v>168</v>
      </c>
      <c r="H42" s="7" t="str">
        <f t="shared" si="0"/>
        <v>42.11/km</v>
      </c>
      <c r="I42" s="8">
        <f t="shared" si="2"/>
        <v>0.0011111111111111118</v>
      </c>
      <c r="J42" s="8">
        <f>G42-INDEX($G$5:$G$109,MATCH(D42,$D$5:$D$109,0))</f>
        <v>0.0009143518518518524</v>
      </c>
    </row>
    <row r="43" spans="1:10" s="19" customFormat="1" ht="15" customHeight="1">
      <c r="A43" s="7">
        <v>39</v>
      </c>
      <c r="B43" s="11" t="s">
        <v>169</v>
      </c>
      <c r="C43" s="11" t="s">
        <v>46</v>
      </c>
      <c r="D43" s="7" t="s">
        <v>86</v>
      </c>
      <c r="E43" s="11" t="s">
        <v>0</v>
      </c>
      <c r="F43" s="7" t="s">
        <v>170</v>
      </c>
      <c r="G43" s="7" t="s">
        <v>170</v>
      </c>
      <c r="H43" s="7" t="str">
        <f t="shared" si="0"/>
        <v>42.19/km</v>
      </c>
      <c r="I43" s="8">
        <f t="shared" si="2"/>
        <v>0.0011226851851851853</v>
      </c>
      <c r="J43" s="8">
        <f>G43-INDEX($G$5:$G$109,MATCH(D43,$D$5:$D$109,0))</f>
        <v>0.000925925925925926</v>
      </c>
    </row>
    <row r="44" spans="1:10" s="19" customFormat="1" ht="15" customHeight="1">
      <c r="A44" s="7">
        <v>40</v>
      </c>
      <c r="B44" s="11" t="s">
        <v>171</v>
      </c>
      <c r="C44" s="11" t="s">
        <v>21</v>
      </c>
      <c r="D44" s="7" t="s">
        <v>74</v>
      </c>
      <c r="E44" s="11" t="s">
        <v>90</v>
      </c>
      <c r="F44" s="7" t="s">
        <v>170</v>
      </c>
      <c r="G44" s="7" t="s">
        <v>170</v>
      </c>
      <c r="H44" s="7" t="str">
        <f t="shared" si="0"/>
        <v>42.19/km</v>
      </c>
      <c r="I44" s="8">
        <f t="shared" si="2"/>
        <v>0.0011226851851851853</v>
      </c>
      <c r="J44" s="8">
        <f>G44-INDEX($G$5:$G$109,MATCH(D44,$D$5:$D$109,0))</f>
        <v>0.0011226851851851853</v>
      </c>
    </row>
    <row r="45" spans="1:10" s="19" customFormat="1" ht="15" customHeight="1">
      <c r="A45" s="7">
        <v>41</v>
      </c>
      <c r="B45" s="11" t="s">
        <v>172</v>
      </c>
      <c r="C45" s="11" t="s">
        <v>46</v>
      </c>
      <c r="D45" s="7" t="s">
        <v>74</v>
      </c>
      <c r="E45" s="11" t="s">
        <v>90</v>
      </c>
      <c r="F45" s="7" t="s">
        <v>170</v>
      </c>
      <c r="G45" s="7" t="s">
        <v>170</v>
      </c>
      <c r="H45" s="7" t="str">
        <f t="shared" si="0"/>
        <v>42.19/km</v>
      </c>
      <c r="I45" s="8">
        <f t="shared" si="2"/>
        <v>0.0011226851851851853</v>
      </c>
      <c r="J45" s="8">
        <f>G45-INDEX($G$5:$G$109,MATCH(D45,$D$5:$D$109,0))</f>
        <v>0.0011226851851851853</v>
      </c>
    </row>
    <row r="46" spans="1:10" s="19" customFormat="1" ht="15" customHeight="1">
      <c r="A46" s="7">
        <v>42</v>
      </c>
      <c r="B46" s="11" t="s">
        <v>173</v>
      </c>
      <c r="C46" s="11" t="s">
        <v>33</v>
      </c>
      <c r="D46" s="7" t="s">
        <v>157</v>
      </c>
      <c r="E46" s="11" t="s">
        <v>296</v>
      </c>
      <c r="F46" s="7" t="s">
        <v>174</v>
      </c>
      <c r="G46" s="7" t="s">
        <v>174</v>
      </c>
      <c r="H46" s="7" t="str">
        <f t="shared" si="0"/>
        <v>43.29/km</v>
      </c>
      <c r="I46" s="8">
        <f t="shared" si="2"/>
        <v>0.0012268518518518522</v>
      </c>
      <c r="J46" s="8">
        <f>G46-INDEX($G$5:$G$109,MATCH(D46,$D$5:$D$109,0))</f>
        <v>0.00017361111111111093</v>
      </c>
    </row>
    <row r="47" spans="1:10" s="19" customFormat="1" ht="15" customHeight="1">
      <c r="A47" s="7">
        <v>43</v>
      </c>
      <c r="B47" s="11" t="s">
        <v>175</v>
      </c>
      <c r="C47" s="11" t="s">
        <v>34</v>
      </c>
      <c r="D47" s="7" t="s">
        <v>74</v>
      </c>
      <c r="E47" s="11" t="s">
        <v>176</v>
      </c>
      <c r="F47" s="7" t="s">
        <v>177</v>
      </c>
      <c r="G47" s="7" t="s">
        <v>177</v>
      </c>
      <c r="H47" s="7" t="str">
        <f t="shared" si="0"/>
        <v>43.45/km</v>
      </c>
      <c r="I47" s="8">
        <f t="shared" si="2"/>
        <v>0.0012499999999999998</v>
      </c>
      <c r="J47" s="8">
        <f>G47-INDEX($G$5:$G$109,MATCH(D47,$D$5:$D$109,0))</f>
        <v>0.0012499999999999998</v>
      </c>
    </row>
    <row r="48" spans="1:10" s="19" customFormat="1" ht="15" customHeight="1">
      <c r="A48" s="7">
        <v>44</v>
      </c>
      <c r="B48" s="11" t="s">
        <v>178</v>
      </c>
      <c r="C48" s="11" t="s">
        <v>179</v>
      </c>
      <c r="D48" s="7" t="s">
        <v>157</v>
      </c>
      <c r="E48" s="11" t="s">
        <v>93</v>
      </c>
      <c r="F48" s="7" t="s">
        <v>180</v>
      </c>
      <c r="G48" s="7" t="s">
        <v>180</v>
      </c>
      <c r="H48" s="7" t="str">
        <f t="shared" si="0"/>
        <v>43.53/km</v>
      </c>
      <c r="I48" s="8">
        <f t="shared" si="2"/>
        <v>0.0012615740740740747</v>
      </c>
      <c r="J48" s="8">
        <f>G48-INDEX($G$5:$G$109,MATCH(D48,$D$5:$D$109,0))</f>
        <v>0.00020833333333333337</v>
      </c>
    </row>
    <row r="49" spans="1:10" s="19" customFormat="1" ht="15" customHeight="1">
      <c r="A49" s="7">
        <v>45</v>
      </c>
      <c r="B49" s="11" t="s">
        <v>181</v>
      </c>
      <c r="C49" s="11" t="s">
        <v>49</v>
      </c>
      <c r="D49" s="7" t="s">
        <v>74</v>
      </c>
      <c r="E49" s="11" t="s">
        <v>182</v>
      </c>
      <c r="F49" s="7" t="s">
        <v>183</v>
      </c>
      <c r="G49" s="7" t="s">
        <v>183</v>
      </c>
      <c r="H49" s="7" t="str">
        <f t="shared" si="0"/>
        <v>44.01/km</v>
      </c>
      <c r="I49" s="8">
        <f t="shared" si="2"/>
        <v>0.0012731481481481483</v>
      </c>
      <c r="J49" s="8">
        <f>G49-INDEX($G$5:$G$109,MATCH(D49,$D$5:$D$109,0))</f>
        <v>0.0012731481481481483</v>
      </c>
    </row>
    <row r="50" spans="1:10" s="19" customFormat="1" ht="15" customHeight="1">
      <c r="A50" s="7">
        <v>46</v>
      </c>
      <c r="B50" s="11" t="s">
        <v>184</v>
      </c>
      <c r="C50" s="11" t="s">
        <v>185</v>
      </c>
      <c r="D50" s="7" t="s">
        <v>74</v>
      </c>
      <c r="E50" s="11" t="s">
        <v>296</v>
      </c>
      <c r="F50" s="7" t="s">
        <v>186</v>
      </c>
      <c r="G50" s="7" t="s">
        <v>186</v>
      </c>
      <c r="H50" s="7" t="str">
        <f t="shared" si="0"/>
        <v>44.08/km</v>
      </c>
      <c r="I50" s="8">
        <f t="shared" si="2"/>
        <v>0.0012847222222222227</v>
      </c>
      <c r="J50" s="8">
        <f>G50-INDEX($G$5:$G$109,MATCH(D50,$D$5:$D$109,0))</f>
        <v>0.0012847222222222227</v>
      </c>
    </row>
    <row r="51" spans="1:10" s="19" customFormat="1" ht="15" customHeight="1">
      <c r="A51" s="7">
        <v>47</v>
      </c>
      <c r="B51" s="11" t="s">
        <v>300</v>
      </c>
      <c r="C51" s="11" t="s">
        <v>28</v>
      </c>
      <c r="D51" s="7" t="s">
        <v>86</v>
      </c>
      <c r="E51" s="11" t="s">
        <v>167</v>
      </c>
      <c r="F51" s="7" t="s">
        <v>187</v>
      </c>
      <c r="G51" s="7" t="s">
        <v>187</v>
      </c>
      <c r="H51" s="7" t="str">
        <f t="shared" si="0"/>
        <v>44.16/km</v>
      </c>
      <c r="I51" s="8">
        <f t="shared" si="2"/>
        <v>0.0012962962962962971</v>
      </c>
      <c r="J51" s="8">
        <f>G51-INDEX($G$5:$G$109,MATCH(D51,$D$5:$D$109,0))</f>
        <v>0.0010995370370370378</v>
      </c>
    </row>
    <row r="52" spans="1:10" s="19" customFormat="1" ht="15" customHeight="1">
      <c r="A52" s="7">
        <v>48</v>
      </c>
      <c r="B52" s="11" t="s">
        <v>188</v>
      </c>
      <c r="C52" s="11" t="s">
        <v>21</v>
      </c>
      <c r="D52" s="7" t="s">
        <v>79</v>
      </c>
      <c r="E52" s="11" t="s">
        <v>189</v>
      </c>
      <c r="F52" s="7" t="s">
        <v>190</v>
      </c>
      <c r="G52" s="7" t="s">
        <v>190</v>
      </c>
      <c r="H52" s="7" t="str">
        <f t="shared" si="0"/>
        <v>44.24/km</v>
      </c>
      <c r="I52" s="8">
        <f t="shared" si="2"/>
        <v>0.0013078703703703707</v>
      </c>
      <c r="J52" s="8">
        <f>G52-INDEX($G$5:$G$109,MATCH(D52,$D$5:$D$109,0))</f>
        <v>0.0011342592592592598</v>
      </c>
    </row>
    <row r="53" spans="1:10" s="19" customFormat="1" ht="15" customHeight="1">
      <c r="A53" s="7">
        <v>49</v>
      </c>
      <c r="B53" s="11" t="s">
        <v>191</v>
      </c>
      <c r="C53" s="11" t="s">
        <v>39</v>
      </c>
      <c r="D53" s="7" t="s">
        <v>74</v>
      </c>
      <c r="E53" s="11" t="s">
        <v>138</v>
      </c>
      <c r="F53" s="7" t="s">
        <v>193</v>
      </c>
      <c r="G53" s="7" t="s">
        <v>193</v>
      </c>
      <c r="H53" s="7" t="str">
        <f t="shared" si="0"/>
        <v>44.32/km</v>
      </c>
      <c r="I53" s="8">
        <f t="shared" si="2"/>
        <v>0.0013194444444444451</v>
      </c>
      <c r="J53" s="8">
        <f>G53-INDEX($G$5:$G$109,MATCH(D53,$D$5:$D$109,0))</f>
        <v>0.0013194444444444451</v>
      </c>
    </row>
    <row r="54" spans="1:10" s="19" customFormat="1" ht="15" customHeight="1">
      <c r="A54" s="7">
        <v>50</v>
      </c>
      <c r="B54" s="11" t="s">
        <v>194</v>
      </c>
      <c r="C54" s="11" t="s">
        <v>25</v>
      </c>
      <c r="D54" s="7" t="s">
        <v>86</v>
      </c>
      <c r="E54" s="11" t="s">
        <v>124</v>
      </c>
      <c r="F54" s="7" t="s">
        <v>195</v>
      </c>
      <c r="G54" s="7" t="s">
        <v>195</v>
      </c>
      <c r="H54" s="7" t="str">
        <f t="shared" si="0"/>
        <v>44.40/km</v>
      </c>
      <c r="I54" s="8">
        <f t="shared" si="2"/>
        <v>0.0013310185185185187</v>
      </c>
      <c r="J54" s="8">
        <f>G54-INDEX($G$5:$G$109,MATCH(D54,$D$5:$D$109,0))</f>
        <v>0.0011342592592592593</v>
      </c>
    </row>
    <row r="55" spans="1:10" s="19" customFormat="1" ht="15" customHeight="1">
      <c r="A55" s="7">
        <v>51</v>
      </c>
      <c r="B55" s="11" t="s">
        <v>196</v>
      </c>
      <c r="C55" s="11" t="s">
        <v>39</v>
      </c>
      <c r="D55" s="7" t="s">
        <v>157</v>
      </c>
      <c r="E55" s="11" t="s">
        <v>90</v>
      </c>
      <c r="F55" s="7" t="s">
        <v>195</v>
      </c>
      <c r="G55" s="7" t="s">
        <v>195</v>
      </c>
      <c r="H55" s="7" t="str">
        <f t="shared" si="0"/>
        <v>44.40/km</v>
      </c>
      <c r="I55" s="8">
        <f t="shared" si="2"/>
        <v>0.0013310185185185187</v>
      </c>
      <c r="J55" s="8">
        <f>G55-INDEX($G$5:$G$109,MATCH(D55,$D$5:$D$109,0))</f>
        <v>0.0002777777777777774</v>
      </c>
    </row>
    <row r="56" spans="1:10" s="19" customFormat="1" ht="15" customHeight="1">
      <c r="A56" s="7">
        <v>52</v>
      </c>
      <c r="B56" s="11" t="s">
        <v>197</v>
      </c>
      <c r="C56" s="11" t="s">
        <v>40</v>
      </c>
      <c r="D56" s="7" t="s">
        <v>74</v>
      </c>
      <c r="E56" s="11" t="s">
        <v>296</v>
      </c>
      <c r="F56" s="7" t="s">
        <v>198</v>
      </c>
      <c r="G56" s="7" t="s">
        <v>198</v>
      </c>
      <c r="H56" s="7" t="str">
        <f t="shared" si="0"/>
        <v>44.48/km</v>
      </c>
      <c r="I56" s="8">
        <f t="shared" si="2"/>
        <v>0.0013425925925925931</v>
      </c>
      <c r="J56" s="8">
        <f>G56-INDEX($G$5:$G$109,MATCH(D56,$D$5:$D$109,0))</f>
        <v>0.0013425925925925931</v>
      </c>
    </row>
    <row r="57" spans="1:10" s="19" customFormat="1" ht="15" customHeight="1">
      <c r="A57" s="7">
        <v>53</v>
      </c>
      <c r="B57" s="11" t="s">
        <v>199</v>
      </c>
      <c r="C57" s="11" t="s">
        <v>20</v>
      </c>
      <c r="D57" s="7" t="s">
        <v>86</v>
      </c>
      <c r="E57" s="11" t="s">
        <v>167</v>
      </c>
      <c r="F57" s="7" t="s">
        <v>198</v>
      </c>
      <c r="G57" s="7" t="s">
        <v>198</v>
      </c>
      <c r="H57" s="7" t="str">
        <f t="shared" si="0"/>
        <v>44.48/km</v>
      </c>
      <c r="I57" s="8">
        <f t="shared" si="2"/>
        <v>0.0013425925925925931</v>
      </c>
      <c r="J57" s="8">
        <f>G57-INDEX($G$5:$G$109,MATCH(D57,$D$5:$D$109,0))</f>
        <v>0.0011458333333333338</v>
      </c>
    </row>
    <row r="58" spans="1:10" s="19" customFormat="1" ht="15" customHeight="1">
      <c r="A58" s="7">
        <v>54</v>
      </c>
      <c r="B58" s="11" t="s">
        <v>56</v>
      </c>
      <c r="C58" s="11" t="s">
        <v>43</v>
      </c>
      <c r="D58" s="7" t="s">
        <v>86</v>
      </c>
      <c r="E58" s="11" t="s">
        <v>72</v>
      </c>
      <c r="F58" s="7" t="s">
        <v>198</v>
      </c>
      <c r="G58" s="7" t="s">
        <v>198</v>
      </c>
      <c r="H58" s="7" t="str">
        <f t="shared" si="0"/>
        <v>44.48/km</v>
      </c>
      <c r="I58" s="8">
        <f t="shared" si="2"/>
        <v>0.0013425925925925931</v>
      </c>
      <c r="J58" s="8">
        <f>G58-INDEX($G$5:$G$109,MATCH(D58,$D$5:$D$109,0))</f>
        <v>0.0011458333333333338</v>
      </c>
    </row>
    <row r="59" spans="1:10" s="19" customFormat="1" ht="15" customHeight="1">
      <c r="A59" s="7">
        <v>55</v>
      </c>
      <c r="B59" s="11" t="s">
        <v>50</v>
      </c>
      <c r="C59" s="11" t="s">
        <v>38</v>
      </c>
      <c r="D59" s="7" t="s">
        <v>74</v>
      </c>
      <c r="E59" s="11" t="s">
        <v>310</v>
      </c>
      <c r="F59" s="7" t="s">
        <v>200</v>
      </c>
      <c r="G59" s="7" t="s">
        <v>200</v>
      </c>
      <c r="H59" s="7" t="str">
        <f t="shared" si="0"/>
        <v>45.19/km</v>
      </c>
      <c r="I59" s="8">
        <f t="shared" si="2"/>
        <v>0.0013888888888888892</v>
      </c>
      <c r="J59" s="8">
        <f>G59-INDEX($G$5:$G$109,MATCH(D59,$D$5:$D$109,0))</f>
        <v>0.0013888888888888892</v>
      </c>
    </row>
    <row r="60" spans="1:10" s="19" customFormat="1" ht="15" customHeight="1">
      <c r="A60" s="7">
        <v>56</v>
      </c>
      <c r="B60" s="11" t="s">
        <v>201</v>
      </c>
      <c r="C60" s="11" t="s">
        <v>20</v>
      </c>
      <c r="D60" s="7" t="s">
        <v>74</v>
      </c>
      <c r="E60" s="11" t="s">
        <v>202</v>
      </c>
      <c r="F60" s="7" t="s">
        <v>200</v>
      </c>
      <c r="G60" s="7" t="s">
        <v>200</v>
      </c>
      <c r="H60" s="7" t="str">
        <f t="shared" si="0"/>
        <v>45.19/km</v>
      </c>
      <c r="I60" s="8">
        <f t="shared" si="2"/>
        <v>0.0013888888888888892</v>
      </c>
      <c r="J60" s="8">
        <f>G60-INDEX($G$5:$G$109,MATCH(D60,$D$5:$D$109,0))</f>
        <v>0.0013888888888888892</v>
      </c>
    </row>
    <row r="61" spans="1:10" s="19" customFormat="1" ht="15" customHeight="1">
      <c r="A61" s="7">
        <v>57</v>
      </c>
      <c r="B61" s="11" t="s">
        <v>203</v>
      </c>
      <c r="C61" s="11" t="s">
        <v>16</v>
      </c>
      <c r="D61" s="7" t="s">
        <v>74</v>
      </c>
      <c r="E61" s="11" t="s">
        <v>296</v>
      </c>
      <c r="F61" s="7" t="s">
        <v>200</v>
      </c>
      <c r="G61" s="7" t="s">
        <v>200</v>
      </c>
      <c r="H61" s="7" t="str">
        <f t="shared" si="0"/>
        <v>45.19/km</v>
      </c>
      <c r="I61" s="8">
        <f t="shared" si="2"/>
        <v>0.0013888888888888892</v>
      </c>
      <c r="J61" s="8">
        <f>G61-INDEX($G$5:$G$109,MATCH(D61,$D$5:$D$109,0))</f>
        <v>0.0013888888888888892</v>
      </c>
    </row>
    <row r="62" spans="1:10" s="19" customFormat="1" ht="15" customHeight="1">
      <c r="A62" s="7">
        <v>58</v>
      </c>
      <c r="B62" s="11" t="s">
        <v>204</v>
      </c>
      <c r="C62" s="11" t="s">
        <v>42</v>
      </c>
      <c r="D62" s="7" t="s">
        <v>74</v>
      </c>
      <c r="E62" s="11" t="s">
        <v>205</v>
      </c>
      <c r="F62" s="7" t="s">
        <v>206</v>
      </c>
      <c r="G62" s="7" t="s">
        <v>206</v>
      </c>
      <c r="H62" s="7" t="str">
        <f t="shared" si="0"/>
        <v>45.34/km</v>
      </c>
      <c r="I62" s="8">
        <f t="shared" si="2"/>
        <v>0.0014120370370370372</v>
      </c>
      <c r="J62" s="8">
        <f>G62-INDEX($G$5:$G$109,MATCH(D62,$D$5:$D$109,0))</f>
        <v>0.0014120370370370372</v>
      </c>
    </row>
    <row r="63" spans="1:10" s="19" customFormat="1" ht="15" customHeight="1">
      <c r="A63" s="24">
        <v>59</v>
      </c>
      <c r="B63" s="25" t="s">
        <v>207</v>
      </c>
      <c r="C63" s="25" t="s">
        <v>61</v>
      </c>
      <c r="D63" s="24" t="s">
        <v>157</v>
      </c>
      <c r="E63" s="25" t="s">
        <v>5</v>
      </c>
      <c r="F63" s="24" t="s">
        <v>206</v>
      </c>
      <c r="G63" s="24" t="s">
        <v>206</v>
      </c>
      <c r="H63" s="24" t="str">
        <f t="shared" si="0"/>
        <v>45.34/km</v>
      </c>
      <c r="I63" s="28">
        <f t="shared" si="2"/>
        <v>0.0014120370370370372</v>
      </c>
      <c r="J63" s="28">
        <f>G63-INDEX($G$5:$G$109,MATCH(D63,$D$5:$D$109,0))</f>
        <v>0.00035879629629629586</v>
      </c>
    </row>
    <row r="64" spans="1:10" s="19" customFormat="1" ht="15" customHeight="1">
      <c r="A64" s="7">
        <v>60</v>
      </c>
      <c r="B64" s="11" t="s">
        <v>208</v>
      </c>
      <c r="C64" s="11" t="s">
        <v>31</v>
      </c>
      <c r="D64" s="7" t="s">
        <v>74</v>
      </c>
      <c r="E64" s="11" t="s">
        <v>167</v>
      </c>
      <c r="F64" s="7" t="s">
        <v>206</v>
      </c>
      <c r="G64" s="7" t="s">
        <v>206</v>
      </c>
      <c r="H64" s="7" t="str">
        <f t="shared" si="0"/>
        <v>45.34/km</v>
      </c>
      <c r="I64" s="8">
        <f t="shared" si="2"/>
        <v>0.0014120370370370372</v>
      </c>
      <c r="J64" s="8">
        <f>G64-INDEX($G$5:$G$109,MATCH(D64,$D$5:$D$109,0))</f>
        <v>0.0014120370370370372</v>
      </c>
    </row>
    <row r="65" spans="1:10" s="19" customFormat="1" ht="15" customHeight="1">
      <c r="A65" s="7">
        <v>61</v>
      </c>
      <c r="B65" s="11" t="s">
        <v>209</v>
      </c>
      <c r="C65" s="11" t="s">
        <v>25</v>
      </c>
      <c r="D65" s="7" t="s">
        <v>86</v>
      </c>
      <c r="E65" s="11" t="s">
        <v>210</v>
      </c>
      <c r="F65" s="7" t="s">
        <v>211</v>
      </c>
      <c r="G65" s="7" t="s">
        <v>211</v>
      </c>
      <c r="H65" s="7" t="str">
        <f t="shared" si="0"/>
        <v>46.21/km</v>
      </c>
      <c r="I65" s="8">
        <f t="shared" si="2"/>
        <v>0.001481481481481482</v>
      </c>
      <c r="J65" s="8">
        <f>G65-INDEX($G$5:$G$109,MATCH(D65,$D$5:$D$109,0))</f>
        <v>0.0012847222222222227</v>
      </c>
    </row>
    <row r="66" spans="1:10" s="19" customFormat="1" ht="15" customHeight="1">
      <c r="A66" s="7">
        <v>62</v>
      </c>
      <c r="B66" s="11" t="s">
        <v>212</v>
      </c>
      <c r="C66" s="11" t="s">
        <v>26</v>
      </c>
      <c r="D66" s="7" t="s">
        <v>86</v>
      </c>
      <c r="E66" s="11" t="s">
        <v>213</v>
      </c>
      <c r="F66" s="7" t="s">
        <v>214</v>
      </c>
      <c r="G66" s="7" t="s">
        <v>214</v>
      </c>
      <c r="H66" s="7" t="str">
        <f t="shared" si="0"/>
        <v>46.37/km</v>
      </c>
      <c r="I66" s="8">
        <f t="shared" si="2"/>
        <v>0.00150462962962963</v>
      </c>
      <c r="J66" s="8">
        <f>G66-INDEX($G$5:$G$109,MATCH(D66,$D$5:$D$109,0))</f>
        <v>0.0013078703703703707</v>
      </c>
    </row>
    <row r="67" spans="1:10" s="19" customFormat="1" ht="15" customHeight="1">
      <c r="A67" s="24">
        <v>63</v>
      </c>
      <c r="B67" s="25" t="s">
        <v>215</v>
      </c>
      <c r="C67" s="25" t="s">
        <v>305</v>
      </c>
      <c r="D67" s="24" t="s">
        <v>157</v>
      </c>
      <c r="E67" s="25" t="s">
        <v>5</v>
      </c>
      <c r="F67" s="24" t="s">
        <v>214</v>
      </c>
      <c r="G67" s="24" t="s">
        <v>214</v>
      </c>
      <c r="H67" s="24" t="str">
        <f t="shared" si="0"/>
        <v>46.37/km</v>
      </c>
      <c r="I67" s="28">
        <f t="shared" si="2"/>
        <v>0.00150462962962963</v>
      </c>
      <c r="J67" s="28">
        <f>G67-INDEX($G$5:$G$109,MATCH(D67,$D$5:$D$109,0))</f>
        <v>0.00045138888888888876</v>
      </c>
    </row>
    <row r="68" spans="1:10" s="19" customFormat="1" ht="15" customHeight="1">
      <c r="A68" s="24">
        <v>64</v>
      </c>
      <c r="B68" s="25" t="s">
        <v>216</v>
      </c>
      <c r="C68" s="25" t="s">
        <v>51</v>
      </c>
      <c r="D68" s="24" t="s">
        <v>86</v>
      </c>
      <c r="E68" s="25" t="s">
        <v>5</v>
      </c>
      <c r="F68" s="24" t="s">
        <v>217</v>
      </c>
      <c r="G68" s="24" t="s">
        <v>217</v>
      </c>
      <c r="H68" s="24" t="str">
        <f t="shared" si="0"/>
        <v>46.45/km</v>
      </c>
      <c r="I68" s="28">
        <f t="shared" si="2"/>
        <v>0.0015162037037037045</v>
      </c>
      <c r="J68" s="28">
        <f>G68-INDEX($G$5:$G$109,MATCH(D68,$D$5:$D$109,0))</f>
        <v>0.0013194444444444451</v>
      </c>
    </row>
    <row r="69" spans="1:10" s="19" customFormat="1" ht="15" customHeight="1">
      <c r="A69" s="7">
        <v>65</v>
      </c>
      <c r="B69" s="11" t="s">
        <v>218</v>
      </c>
      <c r="C69" s="11" t="s">
        <v>69</v>
      </c>
      <c r="D69" s="7" t="s">
        <v>117</v>
      </c>
      <c r="E69" s="11" t="s">
        <v>219</v>
      </c>
      <c r="F69" s="7" t="s">
        <v>217</v>
      </c>
      <c r="G69" s="7" t="s">
        <v>217</v>
      </c>
      <c r="H69" s="7" t="str">
        <f aca="true" t="shared" si="3" ref="H69:H109">TEXT(INT((HOUR(G69)*3600+MINUTE(G69)*60+SECOND(G69))/$J$3/60),"0")&amp;"."&amp;TEXT(MOD((HOUR(G69)*3600+MINUTE(G69)*60+SECOND(G69))/$J$3,60),"00")&amp;"/km"</f>
        <v>46.45/km</v>
      </c>
      <c r="I69" s="8">
        <f t="shared" si="2"/>
        <v>0.0015162037037037045</v>
      </c>
      <c r="J69" s="8">
        <f>G69-INDEX($G$5:$G$109,MATCH(D69,$D$5:$D$109,0))</f>
        <v>0.0008217592592592595</v>
      </c>
    </row>
    <row r="70" spans="1:10" s="19" customFormat="1" ht="15" customHeight="1">
      <c r="A70" s="7">
        <v>66</v>
      </c>
      <c r="B70" s="11" t="s">
        <v>220</v>
      </c>
      <c r="C70" s="11" t="s">
        <v>48</v>
      </c>
      <c r="D70" s="7" t="s">
        <v>79</v>
      </c>
      <c r="E70" s="11" t="s">
        <v>167</v>
      </c>
      <c r="F70" s="7" t="s">
        <v>221</v>
      </c>
      <c r="G70" s="7" t="s">
        <v>221</v>
      </c>
      <c r="H70" s="7" t="str">
        <f t="shared" si="3"/>
        <v>47.08/km</v>
      </c>
      <c r="I70" s="8">
        <f t="shared" si="2"/>
        <v>0.001550925925925926</v>
      </c>
      <c r="J70" s="8">
        <f>G70-INDEX($G$5:$G$109,MATCH(D70,$D$5:$D$109,0))</f>
        <v>0.0013773148148148152</v>
      </c>
    </row>
    <row r="71" spans="1:10" s="19" customFormat="1" ht="15" customHeight="1">
      <c r="A71" s="7">
        <v>67</v>
      </c>
      <c r="B71" s="11" t="s">
        <v>222</v>
      </c>
      <c r="C71" s="11" t="s">
        <v>223</v>
      </c>
      <c r="D71" s="7" t="s">
        <v>79</v>
      </c>
      <c r="E71" s="11" t="s">
        <v>167</v>
      </c>
      <c r="F71" s="7" t="s">
        <v>221</v>
      </c>
      <c r="G71" s="7" t="s">
        <v>221</v>
      </c>
      <c r="H71" s="7" t="str">
        <f t="shared" si="3"/>
        <v>47.08/km</v>
      </c>
      <c r="I71" s="8">
        <f aca="true" t="shared" si="4" ref="I71:I109">G71-$G$5</f>
        <v>0.001550925925925926</v>
      </c>
      <c r="J71" s="8">
        <f>G71-INDEX($G$5:$G$109,MATCH(D71,$D$5:$D$109,0))</f>
        <v>0.0013773148148148152</v>
      </c>
    </row>
    <row r="72" spans="1:10" s="19" customFormat="1" ht="15" customHeight="1">
      <c r="A72" s="7">
        <v>68</v>
      </c>
      <c r="B72" s="11" t="s">
        <v>1</v>
      </c>
      <c r="C72" s="11" t="s">
        <v>58</v>
      </c>
      <c r="D72" s="7" t="s">
        <v>86</v>
      </c>
      <c r="E72" s="11" t="s">
        <v>138</v>
      </c>
      <c r="F72" s="7" t="s">
        <v>224</v>
      </c>
      <c r="G72" s="7" t="s">
        <v>224</v>
      </c>
      <c r="H72" s="7" t="str">
        <f t="shared" si="3"/>
        <v>47.24/km</v>
      </c>
      <c r="I72" s="8">
        <f t="shared" si="4"/>
        <v>0.001574074074074074</v>
      </c>
      <c r="J72" s="8">
        <f>G72-INDEX($G$5:$G$109,MATCH(D72,$D$5:$D$109,0))</f>
        <v>0.0013773148148148147</v>
      </c>
    </row>
    <row r="73" spans="1:10" s="19" customFormat="1" ht="15" customHeight="1">
      <c r="A73" s="7">
        <v>69</v>
      </c>
      <c r="B73" s="11" t="s">
        <v>225</v>
      </c>
      <c r="C73" s="11" t="s">
        <v>29</v>
      </c>
      <c r="D73" s="7" t="s">
        <v>86</v>
      </c>
      <c r="E73" s="11" t="s">
        <v>167</v>
      </c>
      <c r="F73" s="7" t="s">
        <v>226</v>
      </c>
      <c r="G73" s="7" t="s">
        <v>226</v>
      </c>
      <c r="H73" s="7" t="str">
        <f t="shared" si="3"/>
        <v>47.39/km</v>
      </c>
      <c r="I73" s="8">
        <f t="shared" si="4"/>
        <v>0.001597222222222222</v>
      </c>
      <c r="J73" s="8">
        <f>G73-INDEX($G$5:$G$109,MATCH(D73,$D$5:$D$109,0))</f>
        <v>0.0014004629629629627</v>
      </c>
    </row>
    <row r="74" spans="1:10" s="19" customFormat="1" ht="15" customHeight="1">
      <c r="A74" s="7">
        <v>70</v>
      </c>
      <c r="B74" s="11" t="s">
        <v>227</v>
      </c>
      <c r="C74" s="11" t="s">
        <v>71</v>
      </c>
      <c r="D74" s="7" t="s">
        <v>117</v>
      </c>
      <c r="E74" s="11" t="s">
        <v>296</v>
      </c>
      <c r="F74" s="7" t="s">
        <v>226</v>
      </c>
      <c r="G74" s="7" t="s">
        <v>226</v>
      </c>
      <c r="H74" s="7" t="str">
        <f t="shared" si="3"/>
        <v>47.39/km</v>
      </c>
      <c r="I74" s="8">
        <f t="shared" si="4"/>
        <v>0.001597222222222222</v>
      </c>
      <c r="J74" s="8">
        <f>G74-INDEX($G$5:$G$109,MATCH(D74,$D$5:$D$109,0))</f>
        <v>0.0009027777777777771</v>
      </c>
    </row>
    <row r="75" spans="1:10" s="19" customFormat="1" ht="15" customHeight="1">
      <c r="A75" s="7">
        <v>71</v>
      </c>
      <c r="B75" s="11" t="s">
        <v>228</v>
      </c>
      <c r="C75" s="11" t="s">
        <v>39</v>
      </c>
      <c r="D75" s="7" t="s">
        <v>86</v>
      </c>
      <c r="E75" s="11" t="s">
        <v>124</v>
      </c>
      <c r="F75" s="7" t="s">
        <v>229</v>
      </c>
      <c r="G75" s="7" t="s">
        <v>229</v>
      </c>
      <c r="H75" s="7" t="str">
        <f t="shared" si="3"/>
        <v>47.47/km</v>
      </c>
      <c r="I75" s="8">
        <f t="shared" si="4"/>
        <v>0.0016087962962962965</v>
      </c>
      <c r="J75" s="8">
        <f>G75-INDEX($G$5:$G$109,MATCH(D75,$D$5:$D$109,0))</f>
        <v>0.0014120370370370372</v>
      </c>
    </row>
    <row r="76" spans="1:10" s="19" customFormat="1" ht="15" customHeight="1">
      <c r="A76" s="7">
        <v>72</v>
      </c>
      <c r="B76" s="11" t="s">
        <v>230</v>
      </c>
      <c r="C76" s="11" t="s">
        <v>54</v>
      </c>
      <c r="D76" s="7" t="s">
        <v>231</v>
      </c>
      <c r="E76" s="11" t="s">
        <v>138</v>
      </c>
      <c r="F76" s="7" t="s">
        <v>229</v>
      </c>
      <c r="G76" s="7" t="s">
        <v>229</v>
      </c>
      <c r="H76" s="7" t="str">
        <f t="shared" si="3"/>
        <v>47.47/km</v>
      </c>
      <c r="I76" s="8">
        <f t="shared" si="4"/>
        <v>0.0016087962962962965</v>
      </c>
      <c r="J76" s="8">
        <f>G76-INDEX($G$5:$G$109,MATCH(D76,$D$5:$D$109,0))</f>
        <v>0</v>
      </c>
    </row>
    <row r="77" spans="1:10" s="19" customFormat="1" ht="15" customHeight="1">
      <c r="A77" s="7">
        <v>73</v>
      </c>
      <c r="B77" s="11" t="s">
        <v>232</v>
      </c>
      <c r="C77" s="11" t="s">
        <v>51</v>
      </c>
      <c r="D77" s="7" t="s">
        <v>79</v>
      </c>
      <c r="E77" s="11" t="s">
        <v>124</v>
      </c>
      <c r="F77" s="7" t="s">
        <v>233</v>
      </c>
      <c r="G77" s="7" t="s">
        <v>233</v>
      </c>
      <c r="H77" s="7" t="str">
        <f t="shared" si="3"/>
        <v>48.03/km</v>
      </c>
      <c r="I77" s="8">
        <f t="shared" si="4"/>
        <v>0.0016319444444444454</v>
      </c>
      <c r="J77" s="8">
        <f>G77-INDEX($G$5:$G$109,MATCH(D77,$D$5:$D$109,0))</f>
        <v>0.0014583333333333345</v>
      </c>
    </row>
    <row r="78" spans="1:10" s="19" customFormat="1" ht="15" customHeight="1">
      <c r="A78" s="7">
        <v>74</v>
      </c>
      <c r="B78" s="11" t="s">
        <v>234</v>
      </c>
      <c r="C78" s="11" t="s">
        <v>64</v>
      </c>
      <c r="D78" s="7" t="s">
        <v>74</v>
      </c>
      <c r="E78" s="11" t="s">
        <v>158</v>
      </c>
      <c r="F78" s="7" t="s">
        <v>233</v>
      </c>
      <c r="G78" s="7" t="s">
        <v>233</v>
      </c>
      <c r="H78" s="7" t="str">
        <f t="shared" si="3"/>
        <v>48.03/km</v>
      </c>
      <c r="I78" s="8">
        <f t="shared" si="4"/>
        <v>0.0016319444444444454</v>
      </c>
      <c r="J78" s="8">
        <f>G78-INDEX($G$5:$G$109,MATCH(D78,$D$5:$D$109,0))</f>
        <v>0.0016319444444444454</v>
      </c>
    </row>
    <row r="79" spans="1:10" s="19" customFormat="1" ht="15" customHeight="1">
      <c r="A79" s="7">
        <v>75</v>
      </c>
      <c r="B79" s="11" t="s">
        <v>235</v>
      </c>
      <c r="C79" s="11" t="s">
        <v>38</v>
      </c>
      <c r="D79" s="7" t="s">
        <v>74</v>
      </c>
      <c r="E79" s="11" t="s">
        <v>90</v>
      </c>
      <c r="F79" s="7" t="s">
        <v>236</v>
      </c>
      <c r="G79" s="7" t="s">
        <v>236</v>
      </c>
      <c r="H79" s="7" t="str">
        <f t="shared" si="3"/>
        <v>48.50/km</v>
      </c>
      <c r="I79" s="8">
        <f t="shared" si="4"/>
        <v>0.0017013888888888894</v>
      </c>
      <c r="J79" s="8">
        <f>G79-INDEX($G$5:$G$109,MATCH(D79,$D$5:$D$109,0))</f>
        <v>0.0017013888888888894</v>
      </c>
    </row>
    <row r="80" spans="1:10" s="19" customFormat="1" ht="15" customHeight="1">
      <c r="A80" s="7">
        <v>76</v>
      </c>
      <c r="B80" s="11" t="s">
        <v>237</v>
      </c>
      <c r="C80" s="11" t="s">
        <v>70</v>
      </c>
      <c r="D80" s="7" t="s">
        <v>117</v>
      </c>
      <c r="E80" s="11" t="s">
        <v>205</v>
      </c>
      <c r="F80" s="7" t="s">
        <v>238</v>
      </c>
      <c r="G80" s="7" t="s">
        <v>238</v>
      </c>
      <c r="H80" s="7" t="str">
        <f t="shared" si="3"/>
        <v>48.58/km</v>
      </c>
      <c r="I80" s="8">
        <f t="shared" si="4"/>
        <v>0.001712962962962963</v>
      </c>
      <c r="J80" s="8">
        <f>G80-INDEX($G$5:$G$109,MATCH(D80,$D$5:$D$109,0))</f>
        <v>0.001018518518518518</v>
      </c>
    </row>
    <row r="81" spans="1:10" s="19" customFormat="1" ht="15" customHeight="1">
      <c r="A81" s="7">
        <v>77</v>
      </c>
      <c r="B81" s="11" t="s">
        <v>239</v>
      </c>
      <c r="C81" s="11" t="s">
        <v>35</v>
      </c>
      <c r="D81" s="7" t="s">
        <v>74</v>
      </c>
      <c r="E81" s="11" t="s">
        <v>72</v>
      </c>
      <c r="F81" s="7" t="s">
        <v>240</v>
      </c>
      <c r="G81" s="7" t="s">
        <v>240</v>
      </c>
      <c r="H81" s="7" t="str">
        <f t="shared" si="3"/>
        <v>49.21/km</v>
      </c>
      <c r="I81" s="8">
        <f t="shared" si="4"/>
        <v>0.0017476851851851855</v>
      </c>
      <c r="J81" s="8">
        <f>G81-INDEX($G$5:$G$109,MATCH(D81,$D$5:$D$109,0))</f>
        <v>0.0017476851851851855</v>
      </c>
    </row>
    <row r="82" spans="1:10" s="19" customFormat="1" ht="15" customHeight="1">
      <c r="A82" s="7">
        <v>78</v>
      </c>
      <c r="B82" s="11" t="s">
        <v>241</v>
      </c>
      <c r="C82" s="11" t="s">
        <v>19</v>
      </c>
      <c r="D82" s="7" t="s">
        <v>242</v>
      </c>
      <c r="E82" s="11" t="s">
        <v>72</v>
      </c>
      <c r="F82" s="7" t="s">
        <v>243</v>
      </c>
      <c r="G82" s="7" t="s">
        <v>243</v>
      </c>
      <c r="H82" s="7" t="str">
        <f t="shared" si="3"/>
        <v>49.29/km</v>
      </c>
      <c r="I82" s="8">
        <f t="shared" si="4"/>
        <v>0.0017592592592592599</v>
      </c>
      <c r="J82" s="8">
        <f>G82-INDEX($G$5:$G$109,MATCH(D82,$D$5:$D$109,0))</f>
        <v>0</v>
      </c>
    </row>
    <row r="83" spans="1:10" s="19" customFormat="1" ht="15" customHeight="1">
      <c r="A83" s="7">
        <v>79</v>
      </c>
      <c r="B83" s="11" t="s">
        <v>66</v>
      </c>
      <c r="C83" s="11" t="s">
        <v>64</v>
      </c>
      <c r="D83" s="7" t="s">
        <v>157</v>
      </c>
      <c r="E83" s="11" t="s">
        <v>158</v>
      </c>
      <c r="F83" s="7" t="s">
        <v>244</v>
      </c>
      <c r="G83" s="7" t="s">
        <v>244</v>
      </c>
      <c r="H83" s="7" t="str">
        <f t="shared" si="3"/>
        <v>49.44/km</v>
      </c>
      <c r="I83" s="8">
        <f t="shared" si="4"/>
        <v>0.001782407407407407</v>
      </c>
      <c r="J83" s="8">
        <f>G83-INDEX($G$5:$G$109,MATCH(D83,$D$5:$D$109,0))</f>
        <v>0.0007291666666666657</v>
      </c>
    </row>
    <row r="84" spans="1:10" s="19" customFormat="1" ht="15" customHeight="1">
      <c r="A84" s="7">
        <v>80</v>
      </c>
      <c r="B84" s="11" t="s">
        <v>245</v>
      </c>
      <c r="C84" s="11" t="s">
        <v>34</v>
      </c>
      <c r="D84" s="7" t="s">
        <v>74</v>
      </c>
      <c r="E84" s="11" t="s">
        <v>246</v>
      </c>
      <c r="F84" s="7" t="s">
        <v>244</v>
      </c>
      <c r="G84" s="7" t="s">
        <v>244</v>
      </c>
      <c r="H84" s="7" t="str">
        <f t="shared" si="3"/>
        <v>49.44/km</v>
      </c>
      <c r="I84" s="8">
        <f t="shared" si="4"/>
        <v>0.001782407407407407</v>
      </c>
      <c r="J84" s="8">
        <f>G84-INDEX($G$5:$G$109,MATCH(D84,$D$5:$D$109,0))</f>
        <v>0.001782407407407407</v>
      </c>
    </row>
    <row r="85" spans="1:10" s="19" customFormat="1" ht="15" customHeight="1">
      <c r="A85" s="7">
        <v>81</v>
      </c>
      <c r="B85" s="11" t="s">
        <v>247</v>
      </c>
      <c r="C85" s="11" t="s">
        <v>52</v>
      </c>
      <c r="D85" s="7" t="s">
        <v>74</v>
      </c>
      <c r="E85" s="11" t="s">
        <v>72</v>
      </c>
      <c r="F85" s="7" t="s">
        <v>248</v>
      </c>
      <c r="G85" s="7" t="s">
        <v>248</v>
      </c>
      <c r="H85" s="7" t="str">
        <f t="shared" si="3"/>
        <v>49.52/km</v>
      </c>
      <c r="I85" s="8">
        <f t="shared" si="4"/>
        <v>0.0017939814814814823</v>
      </c>
      <c r="J85" s="8">
        <f>G85-INDEX($G$5:$G$109,MATCH(D85,$D$5:$D$109,0))</f>
        <v>0.0017939814814814823</v>
      </c>
    </row>
    <row r="86" spans="1:10" s="19" customFormat="1" ht="15" customHeight="1">
      <c r="A86" s="7">
        <v>82</v>
      </c>
      <c r="B86" s="11" t="s">
        <v>249</v>
      </c>
      <c r="C86" s="11" t="s">
        <v>41</v>
      </c>
      <c r="D86" s="7" t="s">
        <v>74</v>
      </c>
      <c r="E86" s="11" t="s">
        <v>250</v>
      </c>
      <c r="F86" s="7" t="s">
        <v>251</v>
      </c>
      <c r="G86" s="7" t="s">
        <v>251</v>
      </c>
      <c r="H86" s="7" t="str">
        <f t="shared" si="3"/>
        <v>50.16/km</v>
      </c>
      <c r="I86" s="8">
        <f t="shared" si="4"/>
        <v>0.0018287037037037048</v>
      </c>
      <c r="J86" s="8">
        <f>G86-INDEX($G$5:$G$109,MATCH(D86,$D$5:$D$109,0))</f>
        <v>0.0018287037037037048</v>
      </c>
    </row>
    <row r="87" spans="1:10" s="19" customFormat="1" ht="15" customHeight="1">
      <c r="A87" s="7">
        <v>83</v>
      </c>
      <c r="B87" s="11" t="s">
        <v>2</v>
      </c>
      <c r="C87" s="11" t="s">
        <v>309</v>
      </c>
      <c r="D87" s="7" t="s">
        <v>74</v>
      </c>
      <c r="E87" s="11" t="s">
        <v>167</v>
      </c>
      <c r="F87" s="7" t="s">
        <v>251</v>
      </c>
      <c r="G87" s="7" t="s">
        <v>251</v>
      </c>
      <c r="H87" s="7" t="str">
        <f t="shared" si="3"/>
        <v>50.16/km</v>
      </c>
      <c r="I87" s="8">
        <f t="shared" si="4"/>
        <v>0.0018287037037037048</v>
      </c>
      <c r="J87" s="8">
        <f>G87-INDEX($G$5:$G$109,MATCH(D87,$D$5:$D$109,0))</f>
        <v>0.0018287037037037048</v>
      </c>
    </row>
    <row r="88" spans="1:10" s="19" customFormat="1" ht="15" customHeight="1">
      <c r="A88" s="7">
        <v>84</v>
      </c>
      <c r="B88" s="11" t="s">
        <v>252</v>
      </c>
      <c r="C88" s="11" t="s">
        <v>40</v>
      </c>
      <c r="D88" s="7" t="s">
        <v>74</v>
      </c>
      <c r="E88" s="11" t="s">
        <v>72</v>
      </c>
      <c r="F88" s="7" t="s">
        <v>253</v>
      </c>
      <c r="G88" s="7" t="s">
        <v>253</v>
      </c>
      <c r="H88" s="7" t="str">
        <f t="shared" si="3"/>
        <v>50.23/km</v>
      </c>
      <c r="I88" s="8">
        <f t="shared" si="4"/>
        <v>0.0018402777777777784</v>
      </c>
      <c r="J88" s="8">
        <f>G88-INDEX($G$5:$G$109,MATCH(D88,$D$5:$D$109,0))</f>
        <v>0.0018402777777777784</v>
      </c>
    </row>
    <row r="89" spans="1:10" s="19" customFormat="1" ht="15" customHeight="1">
      <c r="A89" s="7">
        <v>85</v>
      </c>
      <c r="B89" s="11" t="s">
        <v>254</v>
      </c>
      <c r="C89" s="11" t="s">
        <v>23</v>
      </c>
      <c r="D89" s="7" t="s">
        <v>74</v>
      </c>
      <c r="E89" s="11" t="s">
        <v>72</v>
      </c>
      <c r="F89" s="7" t="s">
        <v>255</v>
      </c>
      <c r="G89" s="7" t="s">
        <v>255</v>
      </c>
      <c r="H89" s="7" t="str">
        <f t="shared" si="3"/>
        <v>50.31/km</v>
      </c>
      <c r="I89" s="8">
        <f t="shared" si="4"/>
        <v>0.001851851851851852</v>
      </c>
      <c r="J89" s="8">
        <f>G89-INDEX($G$5:$G$109,MATCH(D89,$D$5:$D$109,0))</f>
        <v>0.001851851851851852</v>
      </c>
    </row>
    <row r="90" spans="1:10" s="19" customFormat="1" ht="15" customHeight="1">
      <c r="A90" s="7">
        <v>86</v>
      </c>
      <c r="B90" s="11" t="s">
        <v>256</v>
      </c>
      <c r="C90" s="11" t="s">
        <v>24</v>
      </c>
      <c r="D90" s="7" t="s">
        <v>157</v>
      </c>
      <c r="E90" s="11" t="s">
        <v>90</v>
      </c>
      <c r="F90" s="7" t="s">
        <v>257</v>
      </c>
      <c r="G90" s="7" t="s">
        <v>257</v>
      </c>
      <c r="H90" s="7" t="str">
        <f t="shared" si="3"/>
        <v>50.39/km</v>
      </c>
      <c r="I90" s="8">
        <f t="shared" si="4"/>
        <v>0.0018634259259259264</v>
      </c>
      <c r="J90" s="8">
        <f>G90-INDEX($G$5:$G$109,MATCH(D90,$D$5:$D$109,0))</f>
        <v>0.000810185185185185</v>
      </c>
    </row>
    <row r="91" spans="1:10" s="19" customFormat="1" ht="15" customHeight="1">
      <c r="A91" s="7">
        <v>87</v>
      </c>
      <c r="B91" s="11" t="s">
        <v>258</v>
      </c>
      <c r="C91" s="11" t="s">
        <v>299</v>
      </c>
      <c r="D91" s="7" t="s">
        <v>86</v>
      </c>
      <c r="E91" s="11" t="s">
        <v>296</v>
      </c>
      <c r="F91" s="7" t="s">
        <v>259</v>
      </c>
      <c r="G91" s="7" t="s">
        <v>259</v>
      </c>
      <c r="H91" s="7" t="str">
        <f t="shared" si="3"/>
        <v>50.55/km</v>
      </c>
      <c r="I91" s="8">
        <f t="shared" si="4"/>
        <v>0.0018865740740740744</v>
      </c>
      <c r="J91" s="8">
        <f>G91-INDEX($G$5:$G$109,MATCH(D91,$D$5:$D$109,0))</f>
        <v>0.001689814814814815</v>
      </c>
    </row>
    <row r="92" spans="1:10" s="19" customFormat="1" ht="15" customHeight="1">
      <c r="A92" s="7">
        <v>88</v>
      </c>
      <c r="B92" s="11" t="s">
        <v>260</v>
      </c>
      <c r="C92" s="11" t="s">
        <v>41</v>
      </c>
      <c r="D92" s="7" t="s">
        <v>86</v>
      </c>
      <c r="E92" s="11" t="s">
        <v>261</v>
      </c>
      <c r="F92" s="7" t="s">
        <v>262</v>
      </c>
      <c r="G92" s="7" t="s">
        <v>262</v>
      </c>
      <c r="H92" s="7" t="str">
        <f t="shared" si="3"/>
        <v>51.10/km</v>
      </c>
      <c r="I92" s="8">
        <f t="shared" si="4"/>
        <v>0.0019097222222222224</v>
      </c>
      <c r="J92" s="8">
        <f>G92-INDEX($G$5:$G$109,MATCH(D92,$D$5:$D$109,0))</f>
        <v>0.001712962962962963</v>
      </c>
    </row>
    <row r="93" spans="1:10" s="19" customFormat="1" ht="15" customHeight="1">
      <c r="A93" s="7">
        <v>89</v>
      </c>
      <c r="B93" s="11" t="s">
        <v>263</v>
      </c>
      <c r="C93" s="11" t="s">
        <v>65</v>
      </c>
      <c r="D93" s="7" t="s">
        <v>86</v>
      </c>
      <c r="E93" s="11" t="s">
        <v>296</v>
      </c>
      <c r="F93" s="7" t="s">
        <v>262</v>
      </c>
      <c r="G93" s="7" t="s">
        <v>262</v>
      </c>
      <c r="H93" s="7" t="str">
        <f t="shared" si="3"/>
        <v>51.10/km</v>
      </c>
      <c r="I93" s="8">
        <f t="shared" si="4"/>
        <v>0.0019097222222222224</v>
      </c>
      <c r="J93" s="8">
        <f>G93-INDEX($G$5:$G$109,MATCH(D93,$D$5:$D$109,0))</f>
        <v>0.001712962962962963</v>
      </c>
    </row>
    <row r="94" spans="1:10" s="19" customFormat="1" ht="15" customHeight="1">
      <c r="A94" s="7">
        <v>90</v>
      </c>
      <c r="B94" s="11" t="s">
        <v>264</v>
      </c>
      <c r="C94" s="11" t="s">
        <v>265</v>
      </c>
      <c r="D94" s="7" t="s">
        <v>242</v>
      </c>
      <c r="E94" s="11" t="s">
        <v>296</v>
      </c>
      <c r="F94" s="7" t="s">
        <v>266</v>
      </c>
      <c r="G94" s="7" t="s">
        <v>266</v>
      </c>
      <c r="H94" s="7" t="str">
        <f t="shared" si="3"/>
        <v>52.13/km</v>
      </c>
      <c r="I94" s="8">
        <f t="shared" si="4"/>
        <v>0.0020023148148148153</v>
      </c>
      <c r="J94" s="8">
        <f>G94-INDEX($G$5:$G$109,MATCH(D94,$D$5:$D$109,0))</f>
        <v>0.00024305555555555539</v>
      </c>
    </row>
    <row r="95" spans="1:10" s="19" customFormat="1" ht="15" customHeight="1">
      <c r="A95" s="7">
        <v>91</v>
      </c>
      <c r="B95" s="11" t="s">
        <v>267</v>
      </c>
      <c r="C95" s="11" t="s">
        <v>25</v>
      </c>
      <c r="D95" s="7" t="s">
        <v>157</v>
      </c>
      <c r="E95" s="11" t="s">
        <v>158</v>
      </c>
      <c r="F95" s="7" t="s">
        <v>269</v>
      </c>
      <c r="G95" s="7" t="s">
        <v>269</v>
      </c>
      <c r="H95" s="7" t="str">
        <f t="shared" si="3"/>
        <v>52.21/km</v>
      </c>
      <c r="I95" s="8">
        <f t="shared" si="4"/>
        <v>0.002013888888888889</v>
      </c>
      <c r="J95" s="8">
        <f>G95-INDEX($G$5:$G$109,MATCH(D95,$D$5:$D$109,0))</f>
        <v>0.0009606481481481475</v>
      </c>
    </row>
    <row r="96" spans="1:10" s="19" customFormat="1" ht="15" customHeight="1">
      <c r="A96" s="7">
        <v>92</v>
      </c>
      <c r="B96" s="11" t="s">
        <v>270</v>
      </c>
      <c r="C96" s="11" t="s">
        <v>26</v>
      </c>
      <c r="D96" s="7" t="s">
        <v>157</v>
      </c>
      <c r="E96" s="11" t="s">
        <v>148</v>
      </c>
      <c r="F96" s="7" t="s">
        <v>271</v>
      </c>
      <c r="G96" s="7" t="s">
        <v>271</v>
      </c>
      <c r="H96" s="7" t="str">
        <f t="shared" si="3"/>
        <v>52.28/km</v>
      </c>
      <c r="I96" s="8">
        <f t="shared" si="4"/>
        <v>0.0020254629629629633</v>
      </c>
      <c r="J96" s="8">
        <f>G96-INDEX($G$5:$G$109,MATCH(D96,$D$5:$D$109,0))</f>
        <v>0.000972222222222222</v>
      </c>
    </row>
    <row r="97" spans="1:10" s="19" customFormat="1" ht="15" customHeight="1">
      <c r="A97" s="7">
        <v>93</v>
      </c>
      <c r="B97" s="11" t="s">
        <v>272</v>
      </c>
      <c r="C97" s="11" t="s">
        <v>29</v>
      </c>
      <c r="D97" s="7" t="s">
        <v>74</v>
      </c>
      <c r="E97" s="11" t="s">
        <v>138</v>
      </c>
      <c r="F97" s="7" t="s">
        <v>273</v>
      </c>
      <c r="G97" s="7" t="s">
        <v>273</v>
      </c>
      <c r="H97" s="7" t="str">
        <f t="shared" si="3"/>
        <v>52.60/km</v>
      </c>
      <c r="I97" s="8">
        <f t="shared" si="4"/>
        <v>0.0020717592592592593</v>
      </c>
      <c r="J97" s="8">
        <f>G97-INDEX($G$5:$G$109,MATCH(D97,$D$5:$D$109,0))</f>
        <v>0.0020717592592592593</v>
      </c>
    </row>
    <row r="98" spans="1:10" s="19" customFormat="1" ht="15" customHeight="1">
      <c r="A98" s="7">
        <v>94</v>
      </c>
      <c r="B98" s="11" t="s">
        <v>302</v>
      </c>
      <c r="C98" s="11" t="s">
        <v>32</v>
      </c>
      <c r="D98" s="7" t="s">
        <v>79</v>
      </c>
      <c r="E98" s="11" t="s">
        <v>138</v>
      </c>
      <c r="F98" s="7" t="s">
        <v>273</v>
      </c>
      <c r="G98" s="7" t="s">
        <v>273</v>
      </c>
      <c r="H98" s="7" t="str">
        <f t="shared" si="3"/>
        <v>52.60/km</v>
      </c>
      <c r="I98" s="8">
        <f t="shared" si="4"/>
        <v>0.0020717592592592593</v>
      </c>
      <c r="J98" s="8">
        <f>G98-INDEX($G$5:$G$109,MATCH(D98,$D$5:$D$109,0))</f>
        <v>0.0018981481481481484</v>
      </c>
    </row>
    <row r="99" spans="1:10" s="19" customFormat="1" ht="15" customHeight="1">
      <c r="A99" s="7">
        <v>95</v>
      </c>
      <c r="B99" s="11" t="s">
        <v>274</v>
      </c>
      <c r="C99" s="11" t="s">
        <v>37</v>
      </c>
      <c r="D99" s="7" t="s">
        <v>79</v>
      </c>
      <c r="E99" s="11" t="s">
        <v>167</v>
      </c>
      <c r="F99" s="7" t="s">
        <v>275</v>
      </c>
      <c r="G99" s="7" t="s">
        <v>275</v>
      </c>
      <c r="H99" s="7" t="str">
        <f t="shared" si="3"/>
        <v>54.33/km</v>
      </c>
      <c r="I99" s="8">
        <f t="shared" si="4"/>
        <v>0.002210648148148148</v>
      </c>
      <c r="J99" s="8">
        <f>G99-INDEX($G$5:$G$109,MATCH(D99,$D$5:$D$109,0))</f>
        <v>0.0020370370370370373</v>
      </c>
    </row>
    <row r="100" spans="1:10" s="19" customFormat="1" ht="15" customHeight="1">
      <c r="A100" s="24">
        <v>96</v>
      </c>
      <c r="B100" s="25" t="s">
        <v>45</v>
      </c>
      <c r="C100" s="25" t="s">
        <v>276</v>
      </c>
      <c r="D100" s="24" t="s">
        <v>135</v>
      </c>
      <c r="E100" s="25" t="s">
        <v>5</v>
      </c>
      <c r="F100" s="24" t="s">
        <v>277</v>
      </c>
      <c r="G100" s="24" t="s">
        <v>277</v>
      </c>
      <c r="H100" s="24" t="str">
        <f t="shared" si="3"/>
        <v>54.41/km</v>
      </c>
      <c r="I100" s="28">
        <f t="shared" si="4"/>
        <v>0.0022222222222222227</v>
      </c>
      <c r="J100" s="28">
        <f>G100-INDEX($G$5:$G$109,MATCH(D100,$D$5:$D$109,0))</f>
        <v>0.0014120370370370367</v>
      </c>
    </row>
    <row r="101" spans="1:10" s="19" customFormat="1" ht="15" customHeight="1">
      <c r="A101" s="7">
        <v>97</v>
      </c>
      <c r="B101" s="11" t="s">
        <v>278</v>
      </c>
      <c r="C101" s="11" t="s">
        <v>47</v>
      </c>
      <c r="D101" s="7" t="s">
        <v>74</v>
      </c>
      <c r="E101" s="11" t="s">
        <v>296</v>
      </c>
      <c r="F101" s="7" t="s">
        <v>279</v>
      </c>
      <c r="G101" s="7" t="s">
        <v>279</v>
      </c>
      <c r="H101" s="7" t="str">
        <f t="shared" si="3"/>
        <v>54.49/km</v>
      </c>
      <c r="I101" s="8">
        <f t="shared" si="4"/>
        <v>0.002233796296296297</v>
      </c>
      <c r="J101" s="8">
        <f>G101-INDEX($G$5:$G$109,MATCH(D101,$D$5:$D$109,0))</f>
        <v>0.002233796296296297</v>
      </c>
    </row>
    <row r="102" spans="1:10" s="19" customFormat="1" ht="15" customHeight="1">
      <c r="A102" s="7">
        <v>98</v>
      </c>
      <c r="B102" s="11" t="s">
        <v>220</v>
      </c>
      <c r="C102" s="11" t="s">
        <v>60</v>
      </c>
      <c r="D102" s="7" t="s">
        <v>157</v>
      </c>
      <c r="E102" s="11" t="s">
        <v>167</v>
      </c>
      <c r="F102" s="7" t="s">
        <v>280</v>
      </c>
      <c r="G102" s="7" t="s">
        <v>280</v>
      </c>
      <c r="H102" s="7" t="str">
        <f t="shared" si="3"/>
        <v>54.57/km</v>
      </c>
      <c r="I102" s="8">
        <f t="shared" si="4"/>
        <v>0.0022453703703703707</v>
      </c>
      <c r="J102" s="8">
        <f>G102-INDEX($G$5:$G$109,MATCH(D102,$D$5:$D$109,0))</f>
        <v>0.0011921296296296294</v>
      </c>
    </row>
    <row r="103" spans="1:10" s="19" customFormat="1" ht="15" customHeight="1">
      <c r="A103" s="24">
        <v>99</v>
      </c>
      <c r="B103" s="25" t="s">
        <v>50</v>
      </c>
      <c r="C103" s="25" t="s">
        <v>36</v>
      </c>
      <c r="D103" s="24" t="s">
        <v>86</v>
      </c>
      <c r="E103" s="25" t="s">
        <v>5</v>
      </c>
      <c r="F103" s="24" t="s">
        <v>281</v>
      </c>
      <c r="G103" s="24" t="s">
        <v>281</v>
      </c>
      <c r="H103" s="24" t="str">
        <f t="shared" si="3"/>
        <v>55.05/km</v>
      </c>
      <c r="I103" s="28">
        <f t="shared" si="4"/>
        <v>0.0022569444444444442</v>
      </c>
      <c r="J103" s="28">
        <f>G103-INDEX($G$5:$G$109,MATCH(D103,$D$5:$D$109,0))</f>
        <v>0.002060185185185185</v>
      </c>
    </row>
    <row r="104" spans="1:10" s="19" customFormat="1" ht="15" customHeight="1">
      <c r="A104" s="7">
        <v>100</v>
      </c>
      <c r="B104" s="11" t="s">
        <v>282</v>
      </c>
      <c r="C104" s="11" t="s">
        <v>306</v>
      </c>
      <c r="D104" s="7" t="s">
        <v>135</v>
      </c>
      <c r="E104" s="11" t="s">
        <v>90</v>
      </c>
      <c r="F104" s="7" t="s">
        <v>283</v>
      </c>
      <c r="G104" s="7" t="s">
        <v>283</v>
      </c>
      <c r="H104" s="7" t="str">
        <f t="shared" si="3"/>
        <v>55.36/km</v>
      </c>
      <c r="I104" s="8">
        <f t="shared" si="4"/>
        <v>0.0023032407407407402</v>
      </c>
      <c r="J104" s="8">
        <f>G104-INDEX($G$5:$G$109,MATCH(D104,$D$5:$D$109,0))</f>
        <v>0.0014930555555555543</v>
      </c>
    </row>
    <row r="105" spans="1:10" s="19" customFormat="1" ht="15" customHeight="1">
      <c r="A105" s="7">
        <v>101</v>
      </c>
      <c r="B105" s="11" t="s">
        <v>284</v>
      </c>
      <c r="C105" s="11" t="s">
        <v>19</v>
      </c>
      <c r="D105" s="7" t="s">
        <v>74</v>
      </c>
      <c r="E105" s="11" t="s">
        <v>90</v>
      </c>
      <c r="F105" s="7" t="s">
        <v>285</v>
      </c>
      <c r="G105" s="7" t="s">
        <v>285</v>
      </c>
      <c r="H105" s="7" t="str">
        <f t="shared" si="3"/>
        <v>57.41/km</v>
      </c>
      <c r="I105" s="8">
        <f t="shared" si="4"/>
        <v>0.002488425925925926</v>
      </c>
      <c r="J105" s="8">
        <f>G105-INDEX($G$5:$G$109,MATCH(D105,$D$5:$D$109,0))</f>
        <v>0.002488425925925926</v>
      </c>
    </row>
    <row r="106" spans="1:10" s="19" customFormat="1" ht="15" customHeight="1">
      <c r="A106" s="7">
        <v>102</v>
      </c>
      <c r="B106" s="11" t="s">
        <v>286</v>
      </c>
      <c r="C106" s="11" t="s">
        <v>28</v>
      </c>
      <c r="D106" s="7" t="s">
        <v>86</v>
      </c>
      <c r="E106" s="11" t="s">
        <v>287</v>
      </c>
      <c r="F106" s="7" t="s">
        <v>288</v>
      </c>
      <c r="G106" s="7" t="s">
        <v>288</v>
      </c>
      <c r="H106" s="7" t="str">
        <f t="shared" si="3"/>
        <v>58.59/km</v>
      </c>
      <c r="I106" s="8">
        <f t="shared" si="4"/>
        <v>0.002604166666666667</v>
      </c>
      <c r="J106" s="8">
        <f>G106-INDEX($G$5:$G$109,MATCH(D106,$D$5:$D$109,0))</f>
        <v>0.0024074074074074076</v>
      </c>
    </row>
    <row r="107" spans="1:10" s="19" customFormat="1" ht="15" customHeight="1">
      <c r="A107" s="7">
        <v>103</v>
      </c>
      <c r="B107" s="11" t="s">
        <v>274</v>
      </c>
      <c r="C107" s="11" t="s">
        <v>309</v>
      </c>
      <c r="D107" s="7" t="s">
        <v>157</v>
      </c>
      <c r="E107" s="11" t="s">
        <v>167</v>
      </c>
      <c r="F107" s="7" t="s">
        <v>289</v>
      </c>
      <c r="G107" s="7" t="s">
        <v>289</v>
      </c>
      <c r="H107" s="7" t="str">
        <f t="shared" si="3"/>
        <v>60.09/km</v>
      </c>
      <c r="I107" s="8">
        <f t="shared" si="4"/>
        <v>0.0027083333333333334</v>
      </c>
      <c r="J107" s="8">
        <f>G107-INDEX($G$5:$G$109,MATCH(D107,$D$5:$D$109,0))</f>
        <v>0.0016550925925925921</v>
      </c>
    </row>
    <row r="108" spans="1:10" s="19" customFormat="1" ht="15" customHeight="1">
      <c r="A108" s="7">
        <v>104</v>
      </c>
      <c r="B108" s="11" t="s">
        <v>290</v>
      </c>
      <c r="C108" s="11" t="s">
        <v>44</v>
      </c>
      <c r="D108" s="7" t="s">
        <v>135</v>
      </c>
      <c r="E108" s="11" t="s">
        <v>291</v>
      </c>
      <c r="F108" s="7" t="s">
        <v>292</v>
      </c>
      <c r="G108" s="7" t="s">
        <v>292</v>
      </c>
      <c r="H108" s="7" t="str">
        <f t="shared" si="3"/>
        <v>61.12/km</v>
      </c>
      <c r="I108" s="8">
        <f t="shared" si="4"/>
        <v>0.0028009259259259263</v>
      </c>
      <c r="J108" s="8">
        <f>G108-INDEX($G$5:$G$109,MATCH(D108,$D$5:$D$109,0))</f>
        <v>0.0019907407407407404</v>
      </c>
    </row>
    <row r="109" spans="1:10" s="19" customFormat="1" ht="15" customHeight="1">
      <c r="A109" s="34">
        <v>105</v>
      </c>
      <c r="B109" s="35" t="s">
        <v>293</v>
      </c>
      <c r="C109" s="35" t="s">
        <v>294</v>
      </c>
      <c r="D109" s="34" t="s">
        <v>157</v>
      </c>
      <c r="E109" s="35" t="s">
        <v>5</v>
      </c>
      <c r="F109" s="34" t="s">
        <v>295</v>
      </c>
      <c r="G109" s="34" t="s">
        <v>295</v>
      </c>
      <c r="H109" s="34" t="str">
        <f t="shared" si="3"/>
        <v>64.58/km</v>
      </c>
      <c r="I109" s="36">
        <f t="shared" si="4"/>
        <v>0.0031365740740740737</v>
      </c>
      <c r="J109" s="36">
        <f>G109-INDEX($G$5:$G$109,MATCH(D109,$D$5:$D$109,0))</f>
        <v>0.0020833333333333324</v>
      </c>
    </row>
  </sheetData>
  <sheetProtection/>
  <autoFilter ref="A4:J10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Vertical Sprint Torre Pontina</v>
      </c>
      <c r="B1" s="32"/>
      <c r="C1" s="32"/>
    </row>
    <row r="2" spans="1:3" ht="42" customHeight="1">
      <c r="A2" s="33" t="str">
        <f>Individuale!A3&amp;" km. "&amp;Individuale!J3</f>
        <v>Latina (LT) Italia - Domenica 12/01/2014 km. 0,128</v>
      </c>
      <c r="B2" s="33"/>
      <c r="C2" s="33"/>
    </row>
    <row r="3" spans="1:3" ht="24.75" customHeight="1">
      <c r="A3" s="20" t="s">
        <v>7</v>
      </c>
      <c r="B3" s="21" t="s">
        <v>11</v>
      </c>
      <c r="C3" s="21" t="s">
        <v>4</v>
      </c>
    </row>
    <row r="4" spans="1:3" ht="15" customHeight="1">
      <c r="A4" s="5">
        <v>1</v>
      </c>
      <c r="B4" s="10" t="s">
        <v>167</v>
      </c>
      <c r="C4" s="22">
        <v>11</v>
      </c>
    </row>
    <row r="5" spans="1:3" ht="15" customHeight="1">
      <c r="A5" s="7">
        <v>2</v>
      </c>
      <c r="B5" s="11" t="s">
        <v>90</v>
      </c>
      <c r="C5" s="23">
        <v>9</v>
      </c>
    </row>
    <row r="6" spans="1:3" ht="15" customHeight="1">
      <c r="A6" s="24">
        <v>3</v>
      </c>
      <c r="B6" s="25" t="s">
        <v>5</v>
      </c>
      <c r="C6" s="26">
        <v>7</v>
      </c>
    </row>
    <row r="7" spans="1:3" ht="15" customHeight="1">
      <c r="A7" s="7">
        <v>4</v>
      </c>
      <c r="B7" s="11" t="s">
        <v>72</v>
      </c>
      <c r="C7" s="23">
        <v>7</v>
      </c>
    </row>
    <row r="8" spans="1:3" ht="15" customHeight="1">
      <c r="A8" s="7">
        <v>5</v>
      </c>
      <c r="B8" s="11" t="s">
        <v>124</v>
      </c>
      <c r="C8" s="23">
        <v>6</v>
      </c>
    </row>
    <row r="9" spans="1:3" ht="15" customHeight="1">
      <c r="A9" s="7">
        <v>6</v>
      </c>
      <c r="B9" s="11" t="s">
        <v>138</v>
      </c>
      <c r="C9" s="23">
        <v>4</v>
      </c>
    </row>
    <row r="10" spans="1:3" ht="15" customHeight="1">
      <c r="A10" s="7">
        <v>7</v>
      </c>
      <c r="B10" s="11" t="s">
        <v>158</v>
      </c>
      <c r="C10" s="23">
        <v>3</v>
      </c>
    </row>
    <row r="11" spans="1:3" ht="15" customHeight="1">
      <c r="A11" s="7">
        <v>8</v>
      </c>
      <c r="B11" s="11" t="s">
        <v>0</v>
      </c>
      <c r="C11" s="23">
        <v>2</v>
      </c>
    </row>
    <row r="12" spans="1:3" ht="15" customHeight="1">
      <c r="A12" s="7">
        <v>9</v>
      </c>
      <c r="B12" s="11" t="s">
        <v>83</v>
      </c>
      <c r="C12" s="23">
        <v>2</v>
      </c>
    </row>
    <row r="13" spans="1:3" ht="15" customHeight="1">
      <c r="A13" s="7">
        <v>10</v>
      </c>
      <c r="B13" s="11" t="s">
        <v>131</v>
      </c>
      <c r="C13" s="23">
        <v>2</v>
      </c>
    </row>
    <row r="14" spans="1:3" ht="15" customHeight="1">
      <c r="A14" s="7">
        <v>11</v>
      </c>
      <c r="B14" s="11" t="s">
        <v>205</v>
      </c>
      <c r="C14" s="23">
        <v>2</v>
      </c>
    </row>
    <row r="15" spans="1:3" ht="15" customHeight="1">
      <c r="A15" s="7">
        <v>12</v>
      </c>
      <c r="B15" s="11" t="s">
        <v>75</v>
      </c>
      <c r="C15" s="23">
        <v>2</v>
      </c>
    </row>
    <row r="16" spans="1:3" ht="15" customHeight="1">
      <c r="A16" s="7">
        <v>13</v>
      </c>
      <c r="B16" s="11" t="s">
        <v>148</v>
      </c>
      <c r="C16" s="23">
        <v>2</v>
      </c>
    </row>
    <row r="17" spans="1:3" ht="15" customHeight="1">
      <c r="A17" s="7">
        <v>14</v>
      </c>
      <c r="B17" s="11" t="s">
        <v>192</v>
      </c>
      <c r="C17" s="23">
        <v>2</v>
      </c>
    </row>
    <row r="18" spans="1:3" ht="15" customHeight="1">
      <c r="A18" s="7">
        <v>15</v>
      </c>
      <c r="B18" s="11" t="s">
        <v>93</v>
      </c>
      <c r="C18" s="23">
        <v>2</v>
      </c>
    </row>
    <row r="19" spans="1:3" ht="15" customHeight="1">
      <c r="A19" s="7">
        <v>16</v>
      </c>
      <c r="B19" s="11" t="s">
        <v>96</v>
      </c>
      <c r="C19" s="23">
        <v>2</v>
      </c>
    </row>
    <row r="20" spans="1:3" ht="15" customHeight="1">
      <c r="A20" s="7">
        <v>17</v>
      </c>
      <c r="B20" s="11" t="s">
        <v>87</v>
      </c>
      <c r="C20" s="23">
        <v>1</v>
      </c>
    </row>
    <row r="21" spans="1:3" ht="15" customHeight="1">
      <c r="A21" s="7">
        <v>18</v>
      </c>
      <c r="B21" s="11" t="s">
        <v>105</v>
      </c>
      <c r="C21" s="23">
        <v>1</v>
      </c>
    </row>
    <row r="22" spans="1:3" ht="15" customHeight="1">
      <c r="A22" s="7">
        <v>19</v>
      </c>
      <c r="B22" s="11" t="s">
        <v>287</v>
      </c>
      <c r="C22" s="23">
        <v>1</v>
      </c>
    </row>
    <row r="23" spans="1:3" ht="15" customHeight="1">
      <c r="A23" s="7">
        <v>20</v>
      </c>
      <c r="B23" s="11" t="s">
        <v>141</v>
      </c>
      <c r="C23" s="23">
        <v>1</v>
      </c>
    </row>
    <row r="24" spans="1:3" ht="15" customHeight="1">
      <c r="A24" s="7">
        <v>21</v>
      </c>
      <c r="B24" s="11" t="s">
        <v>213</v>
      </c>
      <c r="C24" s="23">
        <v>1</v>
      </c>
    </row>
    <row r="25" spans="1:3" ht="15" customHeight="1">
      <c r="A25" s="7">
        <v>22</v>
      </c>
      <c r="B25" s="11" t="s">
        <v>101</v>
      </c>
      <c r="C25" s="23">
        <v>1</v>
      </c>
    </row>
    <row r="26" spans="1:3" ht="15" customHeight="1">
      <c r="A26" s="7">
        <v>23</v>
      </c>
      <c r="B26" s="11" t="s">
        <v>310</v>
      </c>
      <c r="C26" s="23">
        <v>1</v>
      </c>
    </row>
    <row r="27" spans="1:3" ht="15" customHeight="1">
      <c r="A27" s="7">
        <v>24</v>
      </c>
      <c r="B27" s="11" t="s">
        <v>261</v>
      </c>
      <c r="C27" s="23">
        <v>1</v>
      </c>
    </row>
    <row r="28" spans="1:3" ht="15" customHeight="1">
      <c r="A28" s="7">
        <v>25</v>
      </c>
      <c r="B28" s="11" t="s">
        <v>291</v>
      </c>
      <c r="C28" s="23">
        <v>1</v>
      </c>
    </row>
    <row r="29" spans="1:3" ht="15" customHeight="1">
      <c r="A29" s="7">
        <v>26</v>
      </c>
      <c r="B29" s="11" t="s">
        <v>80</v>
      </c>
      <c r="C29" s="23">
        <v>1</v>
      </c>
    </row>
    <row r="30" spans="1:3" ht="15" customHeight="1">
      <c r="A30" s="7">
        <v>27</v>
      </c>
      <c r="B30" s="11" t="s">
        <v>120</v>
      </c>
      <c r="C30" s="23">
        <v>1</v>
      </c>
    </row>
    <row r="31" spans="1:3" ht="15" customHeight="1">
      <c r="A31" s="7">
        <v>28</v>
      </c>
      <c r="B31" s="11" t="s">
        <v>210</v>
      </c>
      <c r="C31" s="23">
        <v>1</v>
      </c>
    </row>
    <row r="32" spans="1:3" ht="15" customHeight="1">
      <c r="A32" s="7">
        <v>29</v>
      </c>
      <c r="B32" s="11" t="s">
        <v>219</v>
      </c>
      <c r="C32" s="23">
        <v>1</v>
      </c>
    </row>
    <row r="33" spans="1:3" ht="15" customHeight="1">
      <c r="A33" s="7">
        <v>30</v>
      </c>
      <c r="B33" s="11" t="s">
        <v>136</v>
      </c>
      <c r="C33" s="23">
        <v>1</v>
      </c>
    </row>
    <row r="34" spans="1:3" ht="15" customHeight="1">
      <c r="A34" s="7">
        <v>31</v>
      </c>
      <c r="B34" s="11" t="s">
        <v>246</v>
      </c>
      <c r="C34" s="23">
        <v>1</v>
      </c>
    </row>
    <row r="35" spans="1:3" ht="15" customHeight="1">
      <c r="A35" s="7">
        <v>32</v>
      </c>
      <c r="B35" s="11" t="s">
        <v>182</v>
      </c>
      <c r="C35" s="23">
        <v>1</v>
      </c>
    </row>
    <row r="36" spans="1:3" ht="15" customHeight="1">
      <c r="A36" s="7">
        <v>33</v>
      </c>
      <c r="B36" s="11" t="s">
        <v>151</v>
      </c>
      <c r="C36" s="23">
        <v>1</v>
      </c>
    </row>
    <row r="37" spans="1:3" ht="15" customHeight="1">
      <c r="A37" s="7">
        <v>34</v>
      </c>
      <c r="B37" s="11" t="s">
        <v>161</v>
      </c>
      <c r="C37" s="23">
        <v>1</v>
      </c>
    </row>
    <row r="38" spans="1:3" ht="15" customHeight="1">
      <c r="A38" s="7">
        <v>35</v>
      </c>
      <c r="B38" s="11" t="s">
        <v>301</v>
      </c>
      <c r="C38" s="23">
        <v>1</v>
      </c>
    </row>
    <row r="39" spans="1:3" ht="15" customHeight="1">
      <c r="A39" s="7">
        <v>36</v>
      </c>
      <c r="B39" s="11" t="s">
        <v>176</v>
      </c>
      <c r="C39" s="23">
        <v>1</v>
      </c>
    </row>
    <row r="40" spans="1:3" ht="15" customHeight="1">
      <c r="A40" s="7">
        <v>37</v>
      </c>
      <c r="B40" s="11" t="s">
        <v>250</v>
      </c>
      <c r="C40" s="23">
        <v>1</v>
      </c>
    </row>
    <row r="41" spans="1:3" ht="15" customHeight="1">
      <c r="A41" s="7">
        <v>38</v>
      </c>
      <c r="B41" s="11" t="s">
        <v>202</v>
      </c>
      <c r="C41" s="23">
        <v>1</v>
      </c>
    </row>
    <row r="42" spans="1:3" ht="15" customHeight="1">
      <c r="A42" s="7">
        <v>39</v>
      </c>
      <c r="B42" s="11" t="s">
        <v>189</v>
      </c>
      <c r="C42" s="23">
        <v>1</v>
      </c>
    </row>
    <row r="43" spans="1:3" ht="15" customHeight="1">
      <c r="A43" s="7">
        <v>40</v>
      </c>
      <c r="B43" s="11" t="s">
        <v>112</v>
      </c>
      <c r="C43" s="23">
        <v>1</v>
      </c>
    </row>
    <row r="44" spans="1:3" ht="15" customHeight="1">
      <c r="A44" s="7">
        <v>41</v>
      </c>
      <c r="B44" s="11" t="s">
        <v>18</v>
      </c>
      <c r="C44" s="23">
        <v>1</v>
      </c>
    </row>
    <row r="45" spans="1:3" ht="15" customHeight="1">
      <c r="A45" s="7">
        <v>42</v>
      </c>
      <c r="B45" s="11" t="s">
        <v>127</v>
      </c>
      <c r="C45" s="23">
        <v>1</v>
      </c>
    </row>
    <row r="46" spans="1:3" ht="15" customHeight="1">
      <c r="A46" s="7">
        <v>43</v>
      </c>
      <c r="B46" s="11" t="s">
        <v>268</v>
      </c>
      <c r="C46" s="23">
        <v>1</v>
      </c>
    </row>
    <row r="47" spans="1:3" ht="15" customHeight="1">
      <c r="A47" s="9">
        <v>44</v>
      </c>
      <c r="B47" s="12" t="s">
        <v>296</v>
      </c>
      <c r="C47" s="27">
        <v>13</v>
      </c>
    </row>
    <row r="48" ht="12.75">
      <c r="C48" s="2">
        <f>SUM(C4:C47)</f>
        <v>105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2014-01-15T15:57:28Z</dcterms:modified>
  <cp:category/>
  <cp:version/>
  <cp:contentType/>
  <cp:contentStatus/>
</cp:coreProperties>
</file>