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'Individuale'!$A$3:$I$133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<sst xmlns="http://schemas.openxmlformats.org/spreadsheetml/2006/main" count="572" uniqueCount="265">
  <si>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</si>
  <si>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</si>
  <si>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</si>
  <si>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</si>
  <si>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</si>
  <si>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</si>
  <si>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</si>
  <si>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</si>
  <si>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</si>
  <si>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</si>
  <si>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</si>
  <si>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RCF</t>
  </si>
  <si>
    <t>Di Priamo</t>
  </si>
  <si>
    <t>Alessandro</t>
  </si>
  <si>
    <t>C</t>
  </si>
  <si>
    <t>Atl. Villa Aurelia</t>
  </si>
  <si>
    <t>Capotosti</t>
  </si>
  <si>
    <t>Marcello</t>
  </si>
  <si>
    <t>Violetta Club</t>
  </si>
  <si>
    <t>Buccilli</t>
  </si>
  <si>
    <t>Carmine</t>
  </si>
  <si>
    <t>A</t>
  </si>
  <si>
    <t>CSI Roma</t>
  </si>
  <si>
    <t>Longo</t>
  </si>
  <si>
    <t>Antonio</t>
  </si>
  <si>
    <t>Fartlek Ostia</t>
  </si>
  <si>
    <t>Cesarini</t>
  </si>
  <si>
    <t>Giorgio</t>
  </si>
  <si>
    <t>Pol. Montalto</t>
  </si>
  <si>
    <t>Arsenti</t>
  </si>
  <si>
    <t>Guido</t>
  </si>
  <si>
    <t>Atl. Di Marco Sport</t>
  </si>
  <si>
    <t>Alfonsini</t>
  </si>
  <si>
    <t>Enrico</t>
  </si>
  <si>
    <t>D</t>
  </si>
  <si>
    <t>D'Ottavio</t>
  </si>
  <si>
    <t>B</t>
  </si>
  <si>
    <t>Zona Olimpica Team</t>
  </si>
  <si>
    <t>Pietrella</t>
  </si>
  <si>
    <t>Riccardo</t>
  </si>
  <si>
    <t>Pfizer Roma</t>
  </si>
  <si>
    <t>Bastianini</t>
  </si>
  <si>
    <t>Federico</t>
  </si>
  <si>
    <t>Proietti</t>
  </si>
  <si>
    <t>Massimo</t>
  </si>
  <si>
    <t>Millepiedi Ladispoli</t>
  </si>
  <si>
    <t>Paolelli</t>
  </si>
  <si>
    <t>Giampaolo</t>
  </si>
  <si>
    <t>Modelli Ceramici Running</t>
  </si>
  <si>
    <t>Bernini</t>
  </si>
  <si>
    <t>Stefano</t>
  </si>
  <si>
    <t>Vigarelli</t>
  </si>
  <si>
    <t>Carlo</t>
  </si>
  <si>
    <t>Cima</t>
  </si>
  <si>
    <t>Maurizio</t>
  </si>
  <si>
    <t>Atl. Cimina</t>
  </si>
  <si>
    <t>Filoscia</t>
  </si>
  <si>
    <t>Giuseppe</t>
  </si>
  <si>
    <t>Alto Lazio</t>
  </si>
  <si>
    <t>Adamini</t>
  </si>
  <si>
    <t>Boccialoni</t>
  </si>
  <si>
    <t>Daniele</t>
  </si>
  <si>
    <t>Cardoni</t>
  </si>
  <si>
    <t>Claudio</t>
  </si>
  <si>
    <t>Atl. 90 Tarquinia</t>
  </si>
  <si>
    <t>Carosi</t>
  </si>
  <si>
    <t>Maggini</t>
  </si>
  <si>
    <t>F</t>
  </si>
  <si>
    <t>Cristiani</t>
  </si>
  <si>
    <t>Comina</t>
  </si>
  <si>
    <t>Fabio</t>
  </si>
  <si>
    <t>Spidoni</t>
  </si>
  <si>
    <t>Manuele</t>
  </si>
  <si>
    <t>Guglini</t>
  </si>
  <si>
    <t>E</t>
  </si>
  <si>
    <t>U.S. Roma 83</t>
  </si>
  <si>
    <t>Anselmi</t>
  </si>
  <si>
    <t>Achille</t>
  </si>
  <si>
    <t>Pieralisi</t>
  </si>
  <si>
    <t>Massimiliano</t>
  </si>
  <si>
    <t>Baldini</t>
  </si>
  <si>
    <t>Giovanni</t>
  </si>
  <si>
    <t>De Rosa</t>
  </si>
  <si>
    <t>Fiocca</t>
  </si>
  <si>
    <t>Michele</t>
  </si>
  <si>
    <t>Footwork Team</t>
  </si>
  <si>
    <t>Lancioni</t>
  </si>
  <si>
    <t>Athletic Trevi</t>
  </si>
  <si>
    <t>Rizzo</t>
  </si>
  <si>
    <t>Gabriele</t>
  </si>
  <si>
    <t>Renzi</t>
  </si>
  <si>
    <t>Marsilio</t>
  </si>
  <si>
    <t>Capitoni</t>
  </si>
  <si>
    <t>Marco</t>
  </si>
  <si>
    <t>Mancini</t>
  </si>
  <si>
    <t>Simone</t>
  </si>
  <si>
    <t>Individuale</t>
  </si>
  <si>
    <t>Maietto</t>
  </si>
  <si>
    <t>Minuto</t>
  </si>
  <si>
    <t>Angelo</t>
  </si>
  <si>
    <t>Pallottini</t>
  </si>
  <si>
    <t>Luigi</t>
  </si>
  <si>
    <t>Battaglini</t>
  </si>
  <si>
    <t>Pietro</t>
  </si>
  <si>
    <t>Bolsena Forum</t>
  </si>
  <si>
    <t>Sforza</t>
  </si>
  <si>
    <t>UISP Roma</t>
  </si>
  <si>
    <t>Scarponi</t>
  </si>
  <si>
    <t>Lorenzotti</t>
  </si>
  <si>
    <t>Nello</t>
  </si>
  <si>
    <t>Anna Baby Runner</t>
  </si>
  <si>
    <t>Salvatori</t>
  </si>
  <si>
    <t>Paola</t>
  </si>
  <si>
    <t>L</t>
  </si>
  <si>
    <t>Tasselli</t>
  </si>
  <si>
    <t>Salvi</t>
  </si>
  <si>
    <t>Vincenzo</t>
  </si>
  <si>
    <t>Piccini</t>
  </si>
  <si>
    <t>Bernardino</t>
  </si>
  <si>
    <t>UISP Viterbo</t>
  </si>
  <si>
    <t>Laureti</t>
  </si>
  <si>
    <t>Luca</t>
  </si>
  <si>
    <t>Crocicchia</t>
  </si>
  <si>
    <t>Formica</t>
  </si>
  <si>
    <t>Amedeo</t>
  </si>
  <si>
    <t>Atletica Nepi</t>
  </si>
  <si>
    <t>Zuccarino</t>
  </si>
  <si>
    <t>Sergio</t>
  </si>
  <si>
    <t>Gregori</t>
  </si>
  <si>
    <t>Trucchia</t>
  </si>
  <si>
    <t>Gelanga</t>
  </si>
  <si>
    <t>Sarnacchioli</t>
  </si>
  <si>
    <t>Liberi Podisti</t>
  </si>
  <si>
    <t>Emore</t>
  </si>
  <si>
    <t>Berni</t>
  </si>
  <si>
    <t>Rosa</t>
  </si>
  <si>
    <t>M</t>
  </si>
  <si>
    <t>Bellitto</t>
  </si>
  <si>
    <t>Antonella</t>
  </si>
  <si>
    <t>I</t>
  </si>
  <si>
    <t>Achilli</t>
  </si>
  <si>
    <t>Cesaretti</t>
  </si>
  <si>
    <t>Ramella</t>
  </si>
  <si>
    <t>Ettore</t>
  </si>
  <si>
    <t>Scoccia</t>
  </si>
  <si>
    <t>Pulimanti</t>
  </si>
  <si>
    <t>Pontieri</t>
  </si>
  <si>
    <t>Daniela</t>
  </si>
  <si>
    <t>Egidi</t>
  </si>
  <si>
    <t>Zervos</t>
  </si>
  <si>
    <t>Kim Thu</t>
  </si>
  <si>
    <t>Atl. Insieme</t>
  </si>
  <si>
    <t>Percossi</t>
  </si>
  <si>
    <t>Roberto</t>
  </si>
  <si>
    <t>Ricci</t>
  </si>
  <si>
    <t>Paolo</t>
  </si>
  <si>
    <t>Muzzi</t>
  </si>
  <si>
    <t>Felici</t>
  </si>
  <si>
    <t>Dimitri</t>
  </si>
  <si>
    <t>Coppari</t>
  </si>
  <si>
    <t>G</t>
  </si>
  <si>
    <t>Romoli</t>
  </si>
  <si>
    <t>Fabrizio</t>
  </si>
  <si>
    <t>Lazio Runners</t>
  </si>
  <si>
    <t>Bestiaco</t>
  </si>
  <si>
    <t>Amoruso</t>
  </si>
  <si>
    <t>Ratto</t>
  </si>
  <si>
    <t>LBM Sport</t>
  </si>
  <si>
    <t>Malatesta</t>
  </si>
  <si>
    <t>Umberto</t>
  </si>
  <si>
    <t>Lucchetti</t>
  </si>
  <si>
    <t>Pol. Tuscania</t>
  </si>
  <si>
    <t>Stella</t>
  </si>
  <si>
    <t>Alfredo</t>
  </si>
  <si>
    <t>H</t>
  </si>
  <si>
    <t>Tenti</t>
  </si>
  <si>
    <t>Jacobazzi</t>
  </si>
  <si>
    <t>Barbara</t>
  </si>
  <si>
    <t>Priore</t>
  </si>
  <si>
    <t>Rocco</t>
  </si>
  <si>
    <t>Atl. Villa Guglielmi</t>
  </si>
  <si>
    <t>Befani</t>
  </si>
  <si>
    <t>ASD Santa Marinella</t>
  </si>
  <si>
    <t>Marino</t>
  </si>
  <si>
    <t>Burchiani</t>
  </si>
  <si>
    <t>Mauro</t>
  </si>
  <si>
    <t>Coletta</t>
  </si>
  <si>
    <t>Franco</t>
  </si>
  <si>
    <t>Giurato</t>
  </si>
  <si>
    <t>fausto</t>
  </si>
  <si>
    <t>Lacetera</t>
  </si>
  <si>
    <t>Nicola</t>
  </si>
  <si>
    <t>Alessandri</t>
  </si>
  <si>
    <t>Grossi</t>
  </si>
  <si>
    <t>Mario</t>
  </si>
  <si>
    <t>Panetta</t>
  </si>
  <si>
    <t>Balzani</t>
  </si>
  <si>
    <t>Agostinello</t>
  </si>
  <si>
    <t>Benedetti</t>
  </si>
  <si>
    <t>Migliorini</t>
  </si>
  <si>
    <t>Vilma</t>
  </si>
  <si>
    <t>Martoni</t>
  </si>
  <si>
    <t>Francesco</t>
  </si>
  <si>
    <t>Moroni</t>
  </si>
  <si>
    <t>Baccelloni</t>
  </si>
  <si>
    <t>Lodovico</t>
  </si>
  <si>
    <t>Silvia</t>
  </si>
  <si>
    <t>Pol. 94 Tuscia</t>
  </si>
  <si>
    <t>Cianti</t>
  </si>
  <si>
    <t>Ramaccini</t>
  </si>
  <si>
    <t>Armando</t>
  </si>
  <si>
    <t>Corradini</t>
  </si>
  <si>
    <t>Piergiorgio</t>
  </si>
  <si>
    <t>Orrù</t>
  </si>
  <si>
    <t>Simona</t>
  </si>
  <si>
    <t>Grifoni</t>
  </si>
  <si>
    <t>Orsini</t>
  </si>
  <si>
    <t>Romano</t>
  </si>
  <si>
    <t>Usai</t>
  </si>
  <si>
    <t>Pignorio</t>
  </si>
  <si>
    <t>Rosanna</t>
  </si>
  <si>
    <t>Amatori Villa Pamphili</t>
  </si>
  <si>
    <t>Alesini</t>
  </si>
  <si>
    <t>Arnaldo</t>
  </si>
  <si>
    <t>Masini</t>
  </si>
  <si>
    <t>LM Pattinaggio</t>
  </si>
  <si>
    <t>Sposetti</t>
  </si>
  <si>
    <t>Severo Neto</t>
  </si>
  <si>
    <t>Ione</t>
  </si>
  <si>
    <t>Pasqualetti</t>
  </si>
  <si>
    <t>Pierpaolo</t>
  </si>
  <si>
    <t>Guerrini</t>
  </si>
  <si>
    <t>Mordecchi</t>
  </si>
  <si>
    <t>Gino</t>
  </si>
  <si>
    <t>Di leno</t>
  </si>
  <si>
    <t>Pasqua</t>
  </si>
  <si>
    <t>Olimpica Flaminia</t>
  </si>
  <si>
    <t>Tamantini</t>
  </si>
  <si>
    <t>David</t>
  </si>
  <si>
    <t>Nelli</t>
  </si>
  <si>
    <t>Matteo</t>
  </si>
  <si>
    <t>Nobili</t>
  </si>
  <si>
    <t>Nicoletta</t>
  </si>
  <si>
    <t>Cristofari</t>
  </si>
  <si>
    <t>Proietti Serafini</t>
  </si>
  <si>
    <t>Cavallaro</t>
  </si>
  <si>
    <t>Anna</t>
  </si>
  <si>
    <t>N</t>
  </si>
  <si>
    <t>Astra Roma</t>
  </si>
  <si>
    <t>Petricca</t>
  </si>
  <si>
    <t>Buzzi</t>
  </si>
  <si>
    <t>Bruno Maria</t>
  </si>
  <si>
    <t>Marchese</t>
  </si>
  <si>
    <t>Mos Maiorum</t>
  </si>
  <si>
    <t>Ameri</t>
  </si>
  <si>
    <t>Masoumeh</t>
  </si>
  <si>
    <t>Toti</t>
  </si>
  <si>
    <t>Maria Grazia</t>
  </si>
  <si>
    <t>Maurizi</t>
  </si>
  <si>
    <t>Toni</t>
  </si>
  <si>
    <t>Consamaro</t>
  </si>
  <si>
    <t>Berardo</t>
  </si>
  <si>
    <t>K 42 Groupama</t>
  </si>
  <si>
    <r>
      <t xml:space="preserve">Salifaggeta </t>
    </r>
    <r>
      <rPr>
        <i/>
        <sz val="18"/>
        <rFont val="Arial"/>
        <family val="2"/>
      </rPr>
      <t>2ª edizione</t>
    </r>
  </si>
  <si>
    <t>Soriano del Cimino (VT) Italia - Domenica 17/10/2010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</si>
</sst>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67" fontId="0" fillId="0" borderId="1" xfId="0" applyNumberFormat="1" applyFont="1" applyBorder="1" applyAlignment="1">
      <alignment horizontal="center" vertical="center"/>
    </xf>
    <xf numFmtId="167" fontId="0" fillId="0" borderId="2" xfId="0" applyNumberFormat="1" applyFont="1" applyBorder="1" applyAlignment="1">
      <alignment horizontal="center" vertical="center"/>
    </xf>
    <xf numFmtId="167" fontId="0" fillId="0" borderId="3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>
      <c r="A1" s="25" t="s">
        <v>263</v>
      </c>
      <c r="B1" s="26"/>
      <c r="C1" s="26"/>
      <c r="D1" s="26"/>
      <c r="E1" s="26"/>
      <c r="F1" s="26"/>
      <c r="G1" s="27"/>
      <c r="H1" s="27"/>
      <c r="I1" s="28"/>
    </row>
    <row r="2" spans="1:9" ht="24.75" customHeight="1">
      <c r="A2" s="29" t="s">
        <v>264</v>
      </c>
      <c r="B2" s="30"/>
      <c r="C2" s="30"/>
      <c r="D2" s="30"/>
      <c r="E2" s="30"/>
      <c r="F2" s="30"/>
      <c r="G2" s="31"/>
      <c r="H2" s="21" t="s">
        <v>0</v>
      </c>
      <c r="I2" s="22">
        <v>9.2</v>
      </c>
    </row>
    <row r="3" spans="1:9" ht="37.5" customHeight="1">
      <c r="A3" s="19" t="s">
        <v>1</v>
      </c>
      <c r="B3" s="15" t="s">
        <v>2</v>
      </c>
      <c r="C3" s="16" t="s">
        <v>3</v>
      </c>
      <c r="D3" s="16" t="s">
        <v>4</v>
      </c>
      <c r="E3" s="17" t="s">
        <v>5</v>
      </c>
      <c r="F3" s="18" t="s">
        <v>6</v>
      </c>
      <c r="G3" s="18" t="s">
        <v>7</v>
      </c>
      <c r="H3" s="20" t="s">
        <v>8</v>
      </c>
      <c r="I3" s="20" t="s">
        <v>9</v>
      </c>
    </row>
    <row r="4" spans="1:9" s="1" customFormat="1" ht="15" customHeight="1">
      <c r="A4" s="6">
        <v>1</v>
      </c>
      <c r="B4" s="50" t="s">
        <v>12</v>
      </c>
      <c r="C4" s="50" t="s">
        <v>13</v>
      </c>
      <c r="D4" s="8" t="s">
        <v>14</v>
      </c>
      <c r="E4" s="50" t="s">
        <v>15</v>
      </c>
      <c r="F4" s="53">
        <v>0.026030208333333332</v>
      </c>
      <c r="G4" s="7" t="str">
        <f aca="true" t="shared" si="0" ref="G4:G67">TEXT(INT((HOUR(F4)*3600+MINUTE(F4)*60+SECOND(F4))/$I$2/60),"0")&amp;"."&amp;TEXT(MOD((HOUR(F4)*3600+MINUTE(F4)*60+SECOND(F4))/$I$2,60),"00")&amp;"/km"</f>
        <v>4.04/km</v>
      </c>
      <c r="H4" s="38">
        <f aca="true" t="shared" si="1" ref="H4:H31">F4-$F$4</f>
        <v>0</v>
      </c>
      <c r="I4" s="38">
        <f>F4-INDEX($F$4:$F$985,MATCH(D4,$D$4:$D$985,0))</f>
        <v>0</v>
      </c>
    </row>
    <row r="5" spans="1:9" s="1" customFormat="1" ht="15" customHeight="1">
      <c r="A5" s="9">
        <v>2</v>
      </c>
      <c r="B5" s="51" t="s">
        <v>16</v>
      </c>
      <c r="C5" s="51" t="s">
        <v>17</v>
      </c>
      <c r="D5" s="11" t="s">
        <v>14</v>
      </c>
      <c r="E5" s="51" t="s">
        <v>18</v>
      </c>
      <c r="F5" s="54">
        <v>0.026634837962962964</v>
      </c>
      <c r="G5" s="10" t="str">
        <f t="shared" si="0"/>
        <v>4.10/km</v>
      </c>
      <c r="H5" s="39">
        <f t="shared" si="1"/>
        <v>0.000604629629629632</v>
      </c>
      <c r="I5" s="39">
        <f>F5-INDEX($F$4:$F$985,MATCH(D5,$D$4:$D$985,0))</f>
        <v>0.000604629629629632</v>
      </c>
    </row>
    <row r="6" spans="1:9" s="1" customFormat="1" ht="15" customHeight="1">
      <c r="A6" s="9">
        <v>3</v>
      </c>
      <c r="B6" s="51" t="s">
        <v>19</v>
      </c>
      <c r="C6" s="51" t="s">
        <v>20</v>
      </c>
      <c r="D6" s="11" t="s">
        <v>21</v>
      </c>
      <c r="E6" s="51" t="s">
        <v>22</v>
      </c>
      <c r="F6" s="54">
        <v>0.026809143518518517</v>
      </c>
      <c r="G6" s="10" t="str">
        <f t="shared" si="0"/>
        <v>4.12/km</v>
      </c>
      <c r="H6" s="39">
        <f t="shared" si="1"/>
        <v>0.0007789351851851846</v>
      </c>
      <c r="I6" s="39">
        <f>F6-INDEX($F$4:$F$985,MATCH(D6,$D$4:$D$985,0))</f>
        <v>0</v>
      </c>
    </row>
    <row r="7" spans="1:9" s="1" customFormat="1" ht="15" customHeight="1">
      <c r="A7" s="9">
        <v>4</v>
      </c>
      <c r="B7" s="51" t="s">
        <v>23</v>
      </c>
      <c r="C7" s="51" t="s">
        <v>24</v>
      </c>
      <c r="D7" s="11" t="s">
        <v>14</v>
      </c>
      <c r="E7" s="51" t="s">
        <v>25</v>
      </c>
      <c r="F7" s="54">
        <v>0.027555092592592593</v>
      </c>
      <c r="G7" s="10" t="str">
        <f t="shared" si="0"/>
        <v>4.19/km</v>
      </c>
      <c r="H7" s="39">
        <f t="shared" si="1"/>
        <v>0.0015248842592592605</v>
      </c>
      <c r="I7" s="39">
        <f>F7-INDEX($F$4:$F$985,MATCH(D7,$D$4:$D$985,0))</f>
        <v>0.0015248842592592605</v>
      </c>
    </row>
    <row r="8" spans="1:9" s="1" customFormat="1" ht="15" customHeight="1">
      <c r="A8" s="9">
        <v>5</v>
      </c>
      <c r="B8" s="51" t="s">
        <v>26</v>
      </c>
      <c r="C8" s="51" t="s">
        <v>27</v>
      </c>
      <c r="D8" s="11" t="s">
        <v>21</v>
      </c>
      <c r="E8" s="51" t="s">
        <v>28</v>
      </c>
      <c r="F8" s="54">
        <v>0.027621643518518518</v>
      </c>
      <c r="G8" s="10" t="str">
        <f t="shared" si="0"/>
        <v>4.19/km</v>
      </c>
      <c r="H8" s="39">
        <f t="shared" si="1"/>
        <v>0.0015914351851851853</v>
      </c>
      <c r="I8" s="39">
        <f>F8-INDEX($F$4:$F$985,MATCH(D8,$D$4:$D$985,0))</f>
        <v>0.0008125000000000007</v>
      </c>
    </row>
    <row r="9" spans="1:9" s="1" customFormat="1" ht="15" customHeight="1">
      <c r="A9" s="9">
        <v>6</v>
      </c>
      <c r="B9" s="51" t="s">
        <v>29</v>
      </c>
      <c r="C9" s="51" t="s">
        <v>30</v>
      </c>
      <c r="D9" s="11" t="s">
        <v>14</v>
      </c>
      <c r="E9" s="51" t="s">
        <v>31</v>
      </c>
      <c r="F9" s="54">
        <v>0.028463657407407406</v>
      </c>
      <c r="G9" s="10" t="str">
        <f t="shared" si="0"/>
        <v>4.27/km</v>
      </c>
      <c r="H9" s="39">
        <f t="shared" si="1"/>
        <v>0.002433449074074074</v>
      </c>
      <c r="I9" s="39">
        <f>F9-INDEX($F$4:$F$985,MATCH(D9,$D$4:$D$985,0))</f>
        <v>0.002433449074074074</v>
      </c>
    </row>
    <row r="10" spans="1:9" s="1" customFormat="1" ht="15" customHeight="1">
      <c r="A10" s="9">
        <v>7</v>
      </c>
      <c r="B10" s="51" t="s">
        <v>32</v>
      </c>
      <c r="C10" s="51" t="s">
        <v>33</v>
      </c>
      <c r="D10" s="11" t="s">
        <v>34</v>
      </c>
      <c r="E10" s="51" t="s">
        <v>11</v>
      </c>
      <c r="F10" s="54">
        <v>0.02868449074074074</v>
      </c>
      <c r="G10" s="10" t="str">
        <f t="shared" si="0"/>
        <v>4.29/km</v>
      </c>
      <c r="H10" s="39">
        <f t="shared" si="1"/>
        <v>0.0026542824074074073</v>
      </c>
      <c r="I10" s="39">
        <f>F10-INDEX($F$4:$F$985,MATCH(D10,$D$4:$D$985,0))</f>
        <v>0</v>
      </c>
    </row>
    <row r="11" spans="1:9" s="1" customFormat="1" ht="15" customHeight="1">
      <c r="A11" s="9">
        <v>8</v>
      </c>
      <c r="B11" s="51" t="s">
        <v>35</v>
      </c>
      <c r="C11" s="51" t="s">
        <v>27</v>
      </c>
      <c r="D11" s="11" t="s">
        <v>36</v>
      </c>
      <c r="E11" s="51" t="s">
        <v>37</v>
      </c>
      <c r="F11" s="54">
        <v>0.030005555555555553</v>
      </c>
      <c r="G11" s="10" t="str">
        <f t="shared" si="0"/>
        <v>4.42/km</v>
      </c>
      <c r="H11" s="39">
        <f t="shared" si="1"/>
        <v>0.00397534722222222</v>
      </c>
      <c r="I11" s="39">
        <f>F11-INDEX($F$4:$F$985,MATCH(D11,$D$4:$D$985,0))</f>
        <v>0</v>
      </c>
    </row>
    <row r="12" spans="1:9" s="1" customFormat="1" ht="15" customHeight="1">
      <c r="A12" s="9">
        <v>9</v>
      </c>
      <c r="B12" s="51" t="s">
        <v>38</v>
      </c>
      <c r="C12" s="51" t="s">
        <v>39</v>
      </c>
      <c r="D12" s="11" t="s">
        <v>14</v>
      </c>
      <c r="E12" s="51" t="s">
        <v>40</v>
      </c>
      <c r="F12" s="54">
        <v>0.030076273148148147</v>
      </c>
      <c r="G12" s="10" t="str">
        <f t="shared" si="0"/>
        <v>4.43/km</v>
      </c>
      <c r="H12" s="39">
        <f t="shared" si="1"/>
        <v>0.004046064814814815</v>
      </c>
      <c r="I12" s="39">
        <f>F12-INDEX($F$4:$F$985,MATCH(D12,$D$4:$D$985,0))</f>
        <v>0.004046064814814815</v>
      </c>
    </row>
    <row r="13" spans="1:9" s="1" customFormat="1" ht="15" customHeight="1">
      <c r="A13" s="9">
        <v>10</v>
      </c>
      <c r="B13" s="51" t="s">
        <v>41</v>
      </c>
      <c r="C13" s="51" t="s">
        <v>42</v>
      </c>
      <c r="D13" s="11" t="s">
        <v>14</v>
      </c>
      <c r="E13" s="51" t="s">
        <v>31</v>
      </c>
      <c r="F13" s="54">
        <v>0.030271180555555555</v>
      </c>
      <c r="G13" s="10" t="str">
        <f t="shared" si="0"/>
        <v>4.44/km</v>
      </c>
      <c r="H13" s="39">
        <f t="shared" si="1"/>
        <v>0.004240972222222222</v>
      </c>
      <c r="I13" s="39">
        <f>F13-INDEX($F$4:$F$985,MATCH(D13,$D$4:$D$985,0))</f>
        <v>0.004240972222222222</v>
      </c>
    </row>
    <row r="14" spans="1:9" s="1" customFormat="1" ht="15" customHeight="1">
      <c r="A14" s="9">
        <v>11</v>
      </c>
      <c r="B14" s="51" t="s">
        <v>43</v>
      </c>
      <c r="C14" s="51" t="s">
        <v>44</v>
      </c>
      <c r="D14" s="11" t="s">
        <v>14</v>
      </c>
      <c r="E14" s="51" t="s">
        <v>45</v>
      </c>
      <c r="F14" s="54">
        <v>0.030655671296296292</v>
      </c>
      <c r="G14" s="10" t="str">
        <f t="shared" si="0"/>
        <v>4.48/km</v>
      </c>
      <c r="H14" s="39">
        <f t="shared" si="1"/>
        <v>0.00462546296296296</v>
      </c>
      <c r="I14" s="39">
        <f>F14-INDEX($F$4:$F$985,MATCH(D14,$D$4:$D$985,0))</f>
        <v>0.00462546296296296</v>
      </c>
    </row>
    <row r="15" spans="1:9" s="1" customFormat="1" ht="15" customHeight="1">
      <c r="A15" s="9">
        <v>12</v>
      </c>
      <c r="B15" s="51" t="s">
        <v>46</v>
      </c>
      <c r="C15" s="51" t="s">
        <v>47</v>
      </c>
      <c r="D15" s="11" t="s">
        <v>14</v>
      </c>
      <c r="E15" s="51" t="s">
        <v>48</v>
      </c>
      <c r="F15" s="54">
        <v>0.030682291666666667</v>
      </c>
      <c r="G15" s="10" t="str">
        <f t="shared" si="0"/>
        <v>4.48/km</v>
      </c>
      <c r="H15" s="39">
        <f t="shared" si="1"/>
        <v>0.0046520833333333345</v>
      </c>
      <c r="I15" s="39">
        <f>F15-INDEX($F$4:$F$985,MATCH(D15,$D$4:$D$985,0))</f>
        <v>0.0046520833333333345</v>
      </c>
    </row>
    <row r="16" spans="1:9" s="1" customFormat="1" ht="15" customHeight="1">
      <c r="A16" s="9">
        <v>13</v>
      </c>
      <c r="B16" s="51" t="s">
        <v>49</v>
      </c>
      <c r="C16" s="51" t="s">
        <v>50</v>
      </c>
      <c r="D16" s="11" t="s">
        <v>14</v>
      </c>
      <c r="E16" s="51" t="s">
        <v>37</v>
      </c>
      <c r="F16" s="54">
        <v>0.03073761574074074</v>
      </c>
      <c r="G16" s="10" t="str">
        <f t="shared" si="0"/>
        <v>4.49/km</v>
      </c>
      <c r="H16" s="39">
        <f t="shared" si="1"/>
        <v>0.004707407407407407</v>
      </c>
      <c r="I16" s="39">
        <f>F16-INDEX($F$4:$F$985,MATCH(D16,$D$4:$D$985,0))</f>
        <v>0.004707407407407407</v>
      </c>
    </row>
    <row r="17" spans="1:9" s="1" customFormat="1" ht="15" customHeight="1">
      <c r="A17" s="9">
        <v>14</v>
      </c>
      <c r="B17" s="51" t="s">
        <v>51</v>
      </c>
      <c r="C17" s="51" t="s">
        <v>52</v>
      </c>
      <c r="D17" s="11" t="s">
        <v>36</v>
      </c>
      <c r="E17" s="51" t="s">
        <v>28</v>
      </c>
      <c r="F17" s="54">
        <v>0.030811458333333333</v>
      </c>
      <c r="G17" s="10" t="str">
        <f t="shared" si="0"/>
        <v>4.49/km</v>
      </c>
      <c r="H17" s="39">
        <f t="shared" si="1"/>
        <v>0.004781250000000001</v>
      </c>
      <c r="I17" s="39">
        <f>F17-INDEX($F$4:$F$985,MATCH(D17,$D$4:$D$985,0))</f>
        <v>0.0008059027777777804</v>
      </c>
    </row>
    <row r="18" spans="1:9" s="1" customFormat="1" ht="15" customHeight="1">
      <c r="A18" s="9">
        <v>15</v>
      </c>
      <c r="B18" s="51" t="s">
        <v>53</v>
      </c>
      <c r="C18" s="51" t="s">
        <v>54</v>
      </c>
      <c r="D18" s="11" t="s">
        <v>34</v>
      </c>
      <c r="E18" s="51" t="s">
        <v>55</v>
      </c>
      <c r="F18" s="54">
        <v>0.031028935185185184</v>
      </c>
      <c r="G18" s="10" t="str">
        <f t="shared" si="0"/>
        <v>4.51/km</v>
      </c>
      <c r="H18" s="39">
        <f t="shared" si="1"/>
        <v>0.004998726851851851</v>
      </c>
      <c r="I18" s="39">
        <f>F18-INDEX($F$4:$F$985,MATCH(D18,$D$4:$D$985,0))</f>
        <v>0.002344444444444444</v>
      </c>
    </row>
    <row r="19" spans="1:9" s="1" customFormat="1" ht="15" customHeight="1">
      <c r="A19" s="9">
        <v>16</v>
      </c>
      <c r="B19" s="51" t="s">
        <v>56</v>
      </c>
      <c r="C19" s="51" t="s">
        <v>57</v>
      </c>
      <c r="D19" s="11" t="s">
        <v>21</v>
      </c>
      <c r="E19" s="51" t="s">
        <v>58</v>
      </c>
      <c r="F19" s="54">
        <v>0.031519212962962964</v>
      </c>
      <c r="G19" s="10" t="str">
        <f t="shared" si="0"/>
        <v>4.56/km</v>
      </c>
      <c r="H19" s="39">
        <f t="shared" si="1"/>
        <v>0.005489004629629632</v>
      </c>
      <c r="I19" s="39">
        <f>F19-INDEX($F$4:$F$985,MATCH(D19,$D$4:$D$985,0))</f>
        <v>0.004710069444444447</v>
      </c>
    </row>
    <row r="20" spans="1:9" s="1" customFormat="1" ht="15" customHeight="1">
      <c r="A20" s="9">
        <v>17</v>
      </c>
      <c r="B20" s="51" t="s">
        <v>59</v>
      </c>
      <c r="C20" s="51" t="s">
        <v>57</v>
      </c>
      <c r="D20" s="11" t="s">
        <v>34</v>
      </c>
      <c r="E20" s="51" t="s">
        <v>28</v>
      </c>
      <c r="F20" s="54">
        <v>0.031523611111111106</v>
      </c>
      <c r="G20" s="10" t="str">
        <f t="shared" si="0"/>
        <v>4.56/km</v>
      </c>
      <c r="H20" s="39">
        <f t="shared" si="1"/>
        <v>0.005493402777777774</v>
      </c>
      <c r="I20" s="39">
        <f>F20-INDEX($F$4:$F$985,MATCH(D20,$D$4:$D$985,0))</f>
        <v>0.002839120370370367</v>
      </c>
    </row>
    <row r="21" spans="1:9" s="1" customFormat="1" ht="15" customHeight="1">
      <c r="A21" s="9">
        <v>18</v>
      </c>
      <c r="B21" s="51" t="s">
        <v>60</v>
      </c>
      <c r="C21" s="51" t="s">
        <v>61</v>
      </c>
      <c r="D21" s="11" t="s">
        <v>21</v>
      </c>
      <c r="E21" s="51" t="s">
        <v>31</v>
      </c>
      <c r="F21" s="54">
        <v>0.03169432870370371</v>
      </c>
      <c r="G21" s="10" t="str">
        <f t="shared" si="0"/>
        <v>4.58/km</v>
      </c>
      <c r="H21" s="39">
        <f t="shared" si="1"/>
        <v>0.005664120370370375</v>
      </c>
      <c r="I21" s="39">
        <f>F21-INDEX($F$4:$F$985,MATCH(D21,$D$4:$D$985,0))</f>
        <v>0.00488518518518519</v>
      </c>
    </row>
    <row r="22" spans="1:9" s="1" customFormat="1" ht="15" customHeight="1">
      <c r="A22" s="9">
        <v>19</v>
      </c>
      <c r="B22" s="51" t="s">
        <v>62</v>
      </c>
      <c r="C22" s="51" t="s">
        <v>63</v>
      </c>
      <c r="D22" s="11" t="s">
        <v>14</v>
      </c>
      <c r="E22" s="51" t="s">
        <v>64</v>
      </c>
      <c r="F22" s="54">
        <v>0.03173877314814815</v>
      </c>
      <c r="G22" s="10" t="str">
        <f t="shared" si="0"/>
        <v>4.58/km</v>
      </c>
      <c r="H22" s="39">
        <f t="shared" si="1"/>
        <v>0.005708564814814819</v>
      </c>
      <c r="I22" s="39">
        <f>F22-INDEX($F$4:$F$985,MATCH(D22,$D$4:$D$985,0))</f>
        <v>0.005708564814814819</v>
      </c>
    </row>
    <row r="23" spans="1:9" s="1" customFormat="1" ht="15" customHeight="1">
      <c r="A23" s="9">
        <v>20</v>
      </c>
      <c r="B23" s="51" t="s">
        <v>65</v>
      </c>
      <c r="C23" s="51" t="s">
        <v>50</v>
      </c>
      <c r="D23" s="11" t="s">
        <v>36</v>
      </c>
      <c r="E23" s="51" t="s">
        <v>37</v>
      </c>
      <c r="F23" s="54">
        <v>0.031750115740740735</v>
      </c>
      <c r="G23" s="10" t="str">
        <f t="shared" si="0"/>
        <v>4.58/km</v>
      </c>
      <c r="H23" s="39">
        <f t="shared" si="1"/>
        <v>0.005719907407407403</v>
      </c>
      <c r="I23" s="39">
        <f>F23-INDEX($F$4:$F$985,MATCH(D23,$D$4:$D$985,0))</f>
        <v>0.0017445601851851823</v>
      </c>
    </row>
    <row r="24" spans="1:9" s="1" customFormat="1" ht="15" customHeight="1">
      <c r="A24" s="9">
        <v>21</v>
      </c>
      <c r="B24" s="51" t="s">
        <v>66</v>
      </c>
      <c r="C24" s="51" t="s">
        <v>17</v>
      </c>
      <c r="D24" s="11" t="s">
        <v>67</v>
      </c>
      <c r="E24" s="51" t="s">
        <v>37</v>
      </c>
      <c r="F24" s="54">
        <v>0.031851620370370363</v>
      </c>
      <c r="G24" s="10" t="str">
        <f t="shared" si="0"/>
        <v>4.59/km</v>
      </c>
      <c r="H24" s="39">
        <f t="shared" si="1"/>
        <v>0.005821412037037031</v>
      </c>
      <c r="I24" s="39">
        <f>F24-INDEX($F$4:$F$985,MATCH(D24,$D$4:$D$985,0))</f>
        <v>0</v>
      </c>
    </row>
    <row r="25" spans="1:9" s="1" customFormat="1" ht="15" customHeight="1">
      <c r="A25" s="9">
        <v>22</v>
      </c>
      <c r="B25" s="51" t="s">
        <v>68</v>
      </c>
      <c r="C25" s="51" t="s">
        <v>50</v>
      </c>
      <c r="D25" s="11" t="s">
        <v>36</v>
      </c>
      <c r="E25" s="51" t="s">
        <v>58</v>
      </c>
      <c r="F25" s="54">
        <v>0.03215763888888889</v>
      </c>
      <c r="G25" s="10" t="str">
        <f t="shared" si="0"/>
        <v>5.02/km</v>
      </c>
      <c r="H25" s="39">
        <f t="shared" si="1"/>
        <v>0.006127430555555556</v>
      </c>
      <c r="I25" s="39">
        <f>F25-INDEX($F$4:$F$985,MATCH(D25,$D$4:$D$985,0))</f>
        <v>0.0021520833333333357</v>
      </c>
    </row>
    <row r="26" spans="1:9" s="1" customFormat="1" ht="15" customHeight="1">
      <c r="A26" s="9">
        <v>23</v>
      </c>
      <c r="B26" s="51" t="s">
        <v>69</v>
      </c>
      <c r="C26" s="51" t="s">
        <v>70</v>
      </c>
      <c r="D26" s="11" t="s">
        <v>21</v>
      </c>
      <c r="E26" s="51" t="s">
        <v>22</v>
      </c>
      <c r="F26" s="54">
        <v>0.03223414351851852</v>
      </c>
      <c r="G26" s="10" t="str">
        <f t="shared" si="0"/>
        <v>5.03/km</v>
      </c>
      <c r="H26" s="39">
        <f t="shared" si="1"/>
        <v>0.006203935185185187</v>
      </c>
      <c r="I26" s="39">
        <f>F26-INDEX($F$4:$F$985,MATCH(D26,$D$4:$D$985,0))</f>
        <v>0.005425000000000003</v>
      </c>
    </row>
    <row r="27" spans="1:9" s="2" customFormat="1" ht="15" customHeight="1">
      <c r="A27" s="9">
        <v>24</v>
      </c>
      <c r="B27" s="51" t="s">
        <v>71</v>
      </c>
      <c r="C27" s="51" t="s">
        <v>72</v>
      </c>
      <c r="D27" s="11" t="s">
        <v>34</v>
      </c>
      <c r="E27" s="51" t="s">
        <v>55</v>
      </c>
      <c r="F27" s="54">
        <v>0.03236851851851852</v>
      </c>
      <c r="G27" s="10" t="str">
        <f t="shared" si="0"/>
        <v>5.04/km</v>
      </c>
      <c r="H27" s="39">
        <f t="shared" si="1"/>
        <v>0.006338310185185186</v>
      </c>
      <c r="I27" s="39">
        <f>F27-INDEX($F$4:$F$985,MATCH(D27,$D$4:$D$985,0))</f>
        <v>0.003684027777777779</v>
      </c>
    </row>
    <row r="28" spans="1:9" s="1" customFormat="1" ht="15" customHeight="1">
      <c r="A28" s="9">
        <v>25</v>
      </c>
      <c r="B28" s="51" t="s">
        <v>73</v>
      </c>
      <c r="C28" s="51" t="s">
        <v>57</v>
      </c>
      <c r="D28" s="11" t="s">
        <v>74</v>
      </c>
      <c r="E28" s="51" t="s">
        <v>75</v>
      </c>
      <c r="F28" s="54">
        <v>0.03257118055555556</v>
      </c>
      <c r="G28" s="10" t="str">
        <f t="shared" si="0"/>
        <v>5.06/km</v>
      </c>
      <c r="H28" s="39">
        <f t="shared" si="1"/>
        <v>0.006540972222222226</v>
      </c>
      <c r="I28" s="39">
        <f>F28-INDEX($F$4:$F$985,MATCH(D28,$D$4:$D$985,0))</f>
        <v>0</v>
      </c>
    </row>
    <row r="29" spans="1:9" s="1" customFormat="1" ht="15" customHeight="1">
      <c r="A29" s="9">
        <v>26</v>
      </c>
      <c r="B29" s="51" t="s">
        <v>76</v>
      </c>
      <c r="C29" s="51" t="s">
        <v>77</v>
      </c>
      <c r="D29" s="11" t="s">
        <v>14</v>
      </c>
      <c r="E29" s="51" t="s">
        <v>37</v>
      </c>
      <c r="F29" s="54">
        <v>0.0327880787037037</v>
      </c>
      <c r="G29" s="10" t="str">
        <f t="shared" si="0"/>
        <v>5.08/km</v>
      </c>
      <c r="H29" s="39">
        <f t="shared" si="1"/>
        <v>0.0067578703703703655</v>
      </c>
      <c r="I29" s="39">
        <f>F29-INDEX($F$4:$F$985,MATCH(D29,$D$4:$D$985,0))</f>
        <v>0.0067578703703703655</v>
      </c>
    </row>
    <row r="30" spans="1:9" s="1" customFormat="1" ht="15" customHeight="1">
      <c r="A30" s="9">
        <v>27</v>
      </c>
      <c r="B30" s="51" t="s">
        <v>78</v>
      </c>
      <c r="C30" s="51" t="s">
        <v>79</v>
      </c>
      <c r="D30" s="11" t="s">
        <v>14</v>
      </c>
      <c r="E30" s="51" t="s">
        <v>48</v>
      </c>
      <c r="F30" s="54">
        <v>0.032856944444444446</v>
      </c>
      <c r="G30" s="10" t="str">
        <f t="shared" si="0"/>
        <v>5.09/km</v>
      </c>
      <c r="H30" s="39">
        <f t="shared" si="1"/>
        <v>0.006826736111111113</v>
      </c>
      <c r="I30" s="39">
        <f>F30-INDEX($F$4:$F$985,MATCH(D30,$D$4:$D$985,0))</f>
        <v>0.006826736111111113</v>
      </c>
    </row>
    <row r="31" spans="1:9" s="1" customFormat="1" ht="15" customHeight="1">
      <c r="A31" s="9">
        <v>28</v>
      </c>
      <c r="B31" s="51" t="s">
        <v>80</v>
      </c>
      <c r="C31" s="51" t="s">
        <v>81</v>
      </c>
      <c r="D31" s="11" t="s">
        <v>34</v>
      </c>
      <c r="E31" s="51" t="s">
        <v>31</v>
      </c>
      <c r="F31" s="54">
        <v>0.032925810185185186</v>
      </c>
      <c r="G31" s="10" t="str">
        <f t="shared" si="0"/>
        <v>5.09/km</v>
      </c>
      <c r="H31" s="39">
        <f t="shared" si="1"/>
        <v>0.006895601851851854</v>
      </c>
      <c r="I31" s="39">
        <f>F31-INDEX($F$4:$F$985,MATCH(D31,$D$4:$D$985,0))</f>
        <v>0.004241319444444447</v>
      </c>
    </row>
    <row r="32" spans="1:9" s="1" customFormat="1" ht="15" customHeight="1">
      <c r="A32" s="9">
        <v>29</v>
      </c>
      <c r="B32" s="51" t="s">
        <v>82</v>
      </c>
      <c r="C32" s="51" t="s">
        <v>70</v>
      </c>
      <c r="D32" s="11" t="s">
        <v>36</v>
      </c>
      <c r="E32" s="51" t="s">
        <v>28</v>
      </c>
      <c r="F32" s="54">
        <v>0.03294918981481481</v>
      </c>
      <c r="G32" s="10" t="str">
        <f t="shared" si="0"/>
        <v>5.09/km</v>
      </c>
      <c r="H32" s="39">
        <f aca="true" t="shared" si="2" ref="H32:H95">F32-$F$4</f>
        <v>0.006918981481481477</v>
      </c>
      <c r="I32" s="39">
        <f>F32-INDEX($F$4:$F$985,MATCH(D32,$D$4:$D$985,0))</f>
        <v>0.002943634259259257</v>
      </c>
    </row>
    <row r="33" spans="1:9" s="1" customFormat="1" ht="15" customHeight="1">
      <c r="A33" s="9">
        <v>30</v>
      </c>
      <c r="B33" s="51" t="s">
        <v>83</v>
      </c>
      <c r="C33" s="51" t="s">
        <v>84</v>
      </c>
      <c r="D33" s="11" t="s">
        <v>21</v>
      </c>
      <c r="E33" s="51" t="s">
        <v>85</v>
      </c>
      <c r="F33" s="54">
        <v>0.03312164351851852</v>
      </c>
      <c r="G33" s="10" t="str">
        <f t="shared" si="0"/>
        <v>5.11/km</v>
      </c>
      <c r="H33" s="39">
        <f t="shared" si="2"/>
        <v>0.007091435185185187</v>
      </c>
      <c r="I33" s="39">
        <f>F33-INDEX($F$4:$F$985,MATCH(D33,$D$4:$D$985,0))</f>
        <v>0.006312500000000002</v>
      </c>
    </row>
    <row r="34" spans="1:9" s="1" customFormat="1" ht="15" customHeight="1">
      <c r="A34" s="9">
        <v>31</v>
      </c>
      <c r="B34" s="51" t="s">
        <v>86</v>
      </c>
      <c r="C34" s="51" t="s">
        <v>81</v>
      </c>
      <c r="D34" s="11" t="s">
        <v>67</v>
      </c>
      <c r="E34" s="51" t="s">
        <v>87</v>
      </c>
      <c r="F34" s="54">
        <v>0.033209027777777775</v>
      </c>
      <c r="G34" s="10" t="str">
        <f t="shared" si="0"/>
        <v>5.12/km</v>
      </c>
      <c r="H34" s="39">
        <f t="shared" si="2"/>
        <v>0.0071788194444444425</v>
      </c>
      <c r="I34" s="39">
        <f>F34-INDEX($F$4:$F$985,MATCH(D34,$D$4:$D$985,0))</f>
        <v>0.0013574074074074113</v>
      </c>
    </row>
    <row r="35" spans="1:9" s="1" customFormat="1" ht="15" customHeight="1">
      <c r="A35" s="9">
        <v>32</v>
      </c>
      <c r="B35" s="51" t="s">
        <v>88</v>
      </c>
      <c r="C35" s="51" t="s">
        <v>89</v>
      </c>
      <c r="D35" s="11" t="s">
        <v>21</v>
      </c>
      <c r="E35" s="51" t="s">
        <v>31</v>
      </c>
      <c r="F35" s="54">
        <v>0.0332412037037037</v>
      </c>
      <c r="G35" s="10" t="str">
        <f t="shared" si="0"/>
        <v>5.12/km</v>
      </c>
      <c r="H35" s="39">
        <f t="shared" si="2"/>
        <v>0.007210995370370371</v>
      </c>
      <c r="I35" s="39">
        <f>F35-INDEX($F$4:$F$985,MATCH(D35,$D$4:$D$985,0))</f>
        <v>0.0064320601851851865</v>
      </c>
    </row>
    <row r="36" spans="1:9" s="1" customFormat="1" ht="15" customHeight="1">
      <c r="A36" s="9">
        <v>33</v>
      </c>
      <c r="B36" s="51" t="s">
        <v>90</v>
      </c>
      <c r="C36" s="51" t="s">
        <v>91</v>
      </c>
      <c r="D36" s="11" t="s">
        <v>21</v>
      </c>
      <c r="E36" s="51" t="s">
        <v>28</v>
      </c>
      <c r="F36" s="54">
        <v>0.03334756944444444</v>
      </c>
      <c r="G36" s="10" t="str">
        <f t="shared" si="0"/>
        <v>5.13/km</v>
      </c>
      <c r="H36" s="39">
        <f t="shared" si="2"/>
        <v>0.007317361111111108</v>
      </c>
      <c r="I36" s="39">
        <f>F36-INDEX($F$4:$F$985,MATCH(D36,$D$4:$D$985,0))</f>
        <v>0.006538425925925923</v>
      </c>
    </row>
    <row r="37" spans="1:9" s="1" customFormat="1" ht="15" customHeight="1">
      <c r="A37" s="9">
        <v>34</v>
      </c>
      <c r="B37" s="51" t="s">
        <v>92</v>
      </c>
      <c r="C37" s="51" t="s">
        <v>93</v>
      </c>
      <c r="D37" s="11" t="s">
        <v>34</v>
      </c>
      <c r="E37" s="51" t="s">
        <v>31</v>
      </c>
      <c r="F37" s="54">
        <v>0.03337418981481482</v>
      </c>
      <c r="G37" s="10" t="str">
        <f t="shared" si="0"/>
        <v>5.13/km</v>
      </c>
      <c r="H37" s="39">
        <f t="shared" si="2"/>
        <v>0.007343981481481486</v>
      </c>
      <c r="I37" s="39">
        <f>F37-INDEX($F$4:$F$985,MATCH(D37,$D$4:$D$985,0))</f>
        <v>0.004689699074074079</v>
      </c>
    </row>
    <row r="38" spans="1:9" s="1" customFormat="1" ht="15" customHeight="1">
      <c r="A38" s="9">
        <v>35</v>
      </c>
      <c r="B38" s="51" t="s">
        <v>94</v>
      </c>
      <c r="C38" s="51" t="s">
        <v>95</v>
      </c>
      <c r="D38" s="11" t="s">
        <v>21</v>
      </c>
      <c r="E38" s="51" t="s">
        <v>96</v>
      </c>
      <c r="F38" s="54">
        <v>0.03337870370370371</v>
      </c>
      <c r="G38" s="10" t="str">
        <f t="shared" si="0"/>
        <v>5.13/km</v>
      </c>
      <c r="H38" s="39">
        <f t="shared" si="2"/>
        <v>0.007348495370370377</v>
      </c>
      <c r="I38" s="39">
        <f>F38-INDEX($F$4:$F$985,MATCH(D38,$D$4:$D$985,0))</f>
        <v>0.006569560185185192</v>
      </c>
    </row>
    <row r="39" spans="1:9" s="1" customFormat="1" ht="15" customHeight="1">
      <c r="A39" s="9">
        <v>36</v>
      </c>
      <c r="B39" s="51" t="s">
        <v>97</v>
      </c>
      <c r="C39" s="51" t="s">
        <v>44</v>
      </c>
      <c r="D39" s="11" t="s">
        <v>74</v>
      </c>
      <c r="E39" s="51" t="s">
        <v>28</v>
      </c>
      <c r="F39" s="54">
        <v>0.033455902777777775</v>
      </c>
      <c r="G39" s="10" t="str">
        <f t="shared" si="0"/>
        <v>5.14/km</v>
      </c>
      <c r="H39" s="39">
        <f t="shared" si="2"/>
        <v>0.007425694444444443</v>
      </c>
      <c r="I39" s="39">
        <f>F39-INDEX($F$4:$F$985,MATCH(D39,$D$4:$D$985,0))</f>
        <v>0.0008847222222222173</v>
      </c>
    </row>
    <row r="40" spans="1:9" s="1" customFormat="1" ht="15" customHeight="1">
      <c r="A40" s="9">
        <v>37</v>
      </c>
      <c r="B40" s="51" t="s">
        <v>98</v>
      </c>
      <c r="C40" s="51" t="s">
        <v>99</v>
      </c>
      <c r="D40" s="11" t="s">
        <v>14</v>
      </c>
      <c r="E40" s="51" t="s">
        <v>37</v>
      </c>
      <c r="F40" s="54">
        <v>0.033510185185185185</v>
      </c>
      <c r="G40" s="10" t="str">
        <f t="shared" si="0"/>
        <v>5.15/km</v>
      </c>
      <c r="H40" s="39">
        <f t="shared" si="2"/>
        <v>0.007479976851851852</v>
      </c>
      <c r="I40" s="39">
        <f>F40-INDEX($F$4:$F$985,MATCH(D40,$D$4:$D$985,0))</f>
        <v>0.007479976851851852</v>
      </c>
    </row>
    <row r="41" spans="1:9" s="1" customFormat="1" ht="15" customHeight="1">
      <c r="A41" s="9">
        <v>38</v>
      </c>
      <c r="B41" s="51" t="s">
        <v>100</v>
      </c>
      <c r="C41" s="51" t="s">
        <v>101</v>
      </c>
      <c r="D41" s="11" t="s">
        <v>34</v>
      </c>
      <c r="E41" s="51" t="s">
        <v>31</v>
      </c>
      <c r="F41" s="54">
        <v>0.03354328703703704</v>
      </c>
      <c r="G41" s="10" t="str">
        <f t="shared" si="0"/>
        <v>5.15/km</v>
      </c>
      <c r="H41" s="39">
        <f t="shared" si="2"/>
        <v>0.007513078703703706</v>
      </c>
      <c r="I41" s="39">
        <f>F41-INDEX($F$4:$F$985,MATCH(D41,$D$4:$D$985,0))</f>
        <v>0.0048587962962962986</v>
      </c>
    </row>
    <row r="42" spans="1:9" s="1" customFormat="1" ht="15" customHeight="1">
      <c r="A42" s="9">
        <v>39</v>
      </c>
      <c r="B42" s="51" t="s">
        <v>102</v>
      </c>
      <c r="C42" s="51" t="s">
        <v>103</v>
      </c>
      <c r="D42" s="11" t="s">
        <v>34</v>
      </c>
      <c r="E42" s="51" t="s">
        <v>104</v>
      </c>
      <c r="F42" s="54">
        <v>0.03361111111111111</v>
      </c>
      <c r="G42" s="10" t="str">
        <f t="shared" si="0"/>
        <v>5.16/km</v>
      </c>
      <c r="H42" s="39">
        <f t="shared" si="2"/>
        <v>0.00758090277777778</v>
      </c>
      <c r="I42" s="39">
        <f>F42-INDEX($F$4:$F$985,MATCH(D42,$D$4:$D$985,0))</f>
        <v>0.004926620370370373</v>
      </c>
    </row>
    <row r="43" spans="1:9" s="1" customFormat="1" ht="15" customHeight="1">
      <c r="A43" s="9">
        <v>40</v>
      </c>
      <c r="B43" s="51" t="s">
        <v>105</v>
      </c>
      <c r="C43" s="51" t="s">
        <v>44</v>
      </c>
      <c r="D43" s="11" t="s">
        <v>74</v>
      </c>
      <c r="E43" s="51" t="s">
        <v>106</v>
      </c>
      <c r="F43" s="54">
        <v>0.03372141203703704</v>
      </c>
      <c r="G43" s="10" t="str">
        <f t="shared" si="0"/>
        <v>5.17/km</v>
      </c>
      <c r="H43" s="39">
        <f t="shared" si="2"/>
        <v>0.007691203703703707</v>
      </c>
      <c r="I43" s="39">
        <f>F43-INDEX($F$4:$F$985,MATCH(D43,$D$4:$D$985,0))</f>
        <v>0.0011502314814814812</v>
      </c>
    </row>
    <row r="44" spans="1:9" s="1" customFormat="1" ht="15" customHeight="1">
      <c r="A44" s="9">
        <v>41</v>
      </c>
      <c r="B44" s="51" t="s">
        <v>107</v>
      </c>
      <c r="C44" s="51" t="s">
        <v>44</v>
      </c>
      <c r="D44" s="11" t="s">
        <v>14</v>
      </c>
      <c r="E44" s="51" t="s">
        <v>37</v>
      </c>
      <c r="F44" s="54">
        <v>0.033789351851851855</v>
      </c>
      <c r="G44" s="10" t="str">
        <f t="shared" si="0"/>
        <v>5.17/km</v>
      </c>
      <c r="H44" s="39">
        <f t="shared" si="2"/>
        <v>0.007759143518518523</v>
      </c>
      <c r="I44" s="39">
        <f>F44-INDEX($F$4:$F$985,MATCH(D44,$D$4:$D$985,0))</f>
        <v>0.007759143518518523</v>
      </c>
    </row>
    <row r="45" spans="1:9" s="1" customFormat="1" ht="15" customHeight="1">
      <c r="A45" s="9">
        <v>42</v>
      </c>
      <c r="B45" s="51" t="s">
        <v>108</v>
      </c>
      <c r="C45" s="51" t="s">
        <v>109</v>
      </c>
      <c r="D45" s="11" t="s">
        <v>74</v>
      </c>
      <c r="E45" s="51" t="s">
        <v>110</v>
      </c>
      <c r="F45" s="54">
        <v>0.03381979166666666</v>
      </c>
      <c r="G45" s="10" t="str">
        <f t="shared" si="0"/>
        <v>5.18/km</v>
      </c>
      <c r="H45" s="39">
        <f t="shared" si="2"/>
        <v>0.007789583333333329</v>
      </c>
      <c r="I45" s="39">
        <f>F45-INDEX($F$4:$F$985,MATCH(D45,$D$4:$D$985,0))</f>
        <v>0.0012486111111111031</v>
      </c>
    </row>
    <row r="46" spans="1:9" s="1" customFormat="1" ht="15" customHeight="1">
      <c r="A46" s="9">
        <v>43</v>
      </c>
      <c r="B46" s="51" t="s">
        <v>105</v>
      </c>
      <c r="C46" s="51" t="s">
        <v>63</v>
      </c>
      <c r="D46" s="11" t="s">
        <v>34</v>
      </c>
      <c r="E46" s="51" t="s">
        <v>106</v>
      </c>
      <c r="F46" s="54">
        <v>0.03384490740740741</v>
      </c>
      <c r="G46" s="10" t="str">
        <f t="shared" si="0"/>
        <v>5.18/km</v>
      </c>
      <c r="H46" s="39">
        <f t="shared" si="2"/>
        <v>0.007814699074074075</v>
      </c>
      <c r="I46" s="39">
        <f>F46-INDEX($F$4:$F$985,MATCH(D46,$D$4:$D$985,0))</f>
        <v>0.005160416666666667</v>
      </c>
    </row>
    <row r="47" spans="1:9" s="1" customFormat="1" ht="15" customHeight="1">
      <c r="A47" s="9">
        <v>44</v>
      </c>
      <c r="B47" s="51" t="s">
        <v>111</v>
      </c>
      <c r="C47" s="51" t="s">
        <v>112</v>
      </c>
      <c r="D47" s="11" t="s">
        <v>113</v>
      </c>
      <c r="E47" s="51" t="s">
        <v>75</v>
      </c>
      <c r="F47" s="54">
        <v>0.03386157407407407</v>
      </c>
      <c r="G47" s="10" t="str">
        <f t="shared" si="0"/>
        <v>5.18/km</v>
      </c>
      <c r="H47" s="39">
        <f t="shared" si="2"/>
        <v>0.00783136574074074</v>
      </c>
      <c r="I47" s="39">
        <f>F47-INDEX($F$4:$F$985,MATCH(D47,$D$4:$D$985,0))</f>
        <v>0</v>
      </c>
    </row>
    <row r="48" spans="1:9" s="1" customFormat="1" ht="15" customHeight="1">
      <c r="A48" s="9">
        <v>45</v>
      </c>
      <c r="B48" s="51" t="s">
        <v>114</v>
      </c>
      <c r="C48" s="51" t="s">
        <v>103</v>
      </c>
      <c r="D48" s="11" t="s">
        <v>36</v>
      </c>
      <c r="E48" s="51" t="s">
        <v>31</v>
      </c>
      <c r="F48" s="54">
        <v>0.0338880787037037</v>
      </c>
      <c r="G48" s="10" t="str">
        <f t="shared" si="0"/>
        <v>5.18/km</v>
      </c>
      <c r="H48" s="39">
        <f t="shared" si="2"/>
        <v>0.00785787037037037</v>
      </c>
      <c r="I48" s="39">
        <f>F48-INDEX($F$4:$F$985,MATCH(D48,$D$4:$D$985,0))</f>
        <v>0.003882523148148149</v>
      </c>
    </row>
    <row r="49" spans="1:9" s="1" customFormat="1" ht="15" customHeight="1">
      <c r="A49" s="9">
        <v>46</v>
      </c>
      <c r="B49" s="51" t="s">
        <v>115</v>
      </c>
      <c r="C49" s="51" t="s">
        <v>30</v>
      </c>
      <c r="D49" s="11" t="s">
        <v>36</v>
      </c>
      <c r="E49" s="51" t="s">
        <v>28</v>
      </c>
      <c r="F49" s="54">
        <v>0.03394560185185185</v>
      </c>
      <c r="G49" s="10" t="str">
        <f t="shared" si="0"/>
        <v>5.19/km</v>
      </c>
      <c r="H49" s="39">
        <f t="shared" si="2"/>
        <v>0.00791539351851852</v>
      </c>
      <c r="I49" s="39">
        <f>F49-INDEX($F$4:$F$985,MATCH(D49,$D$4:$D$985,0))</f>
        <v>0.003940046296296299</v>
      </c>
    </row>
    <row r="50" spans="1:9" s="1" customFormat="1" ht="15" customHeight="1">
      <c r="A50" s="9">
        <v>47</v>
      </c>
      <c r="B50" s="51" t="s">
        <v>94</v>
      </c>
      <c r="C50" s="51" t="s">
        <v>116</v>
      </c>
      <c r="D50" s="11" t="s">
        <v>67</v>
      </c>
      <c r="E50" s="51" t="s">
        <v>96</v>
      </c>
      <c r="F50" s="54">
        <v>0.034015625</v>
      </c>
      <c r="G50" s="10" t="str">
        <f t="shared" si="0"/>
        <v>5.19/km</v>
      </c>
      <c r="H50" s="39">
        <f t="shared" si="2"/>
        <v>0.007985416666666668</v>
      </c>
      <c r="I50" s="39">
        <f>F50-INDEX($F$4:$F$985,MATCH(D50,$D$4:$D$985,0))</f>
        <v>0.0021640046296296372</v>
      </c>
    </row>
    <row r="51" spans="1:9" s="1" customFormat="1" ht="15" customHeight="1">
      <c r="A51" s="9">
        <v>48</v>
      </c>
      <c r="B51" s="51" t="s">
        <v>117</v>
      </c>
      <c r="C51" s="51" t="s">
        <v>118</v>
      </c>
      <c r="D51" s="11" t="s">
        <v>34</v>
      </c>
      <c r="E51" s="51" t="s">
        <v>119</v>
      </c>
      <c r="F51" s="54">
        <v>0.0340787037037037</v>
      </c>
      <c r="G51" s="10" t="str">
        <f t="shared" si="0"/>
        <v>5.20/km</v>
      </c>
      <c r="H51" s="39">
        <f t="shared" si="2"/>
        <v>0.008048495370370369</v>
      </c>
      <c r="I51" s="39">
        <f>F51-INDEX($F$4:$F$985,MATCH(D51,$D$4:$D$985,0))</f>
        <v>0.005394212962962962</v>
      </c>
    </row>
    <row r="52" spans="1:9" s="1" customFormat="1" ht="15" customHeight="1">
      <c r="A52" s="9">
        <v>49</v>
      </c>
      <c r="B52" s="51" t="s">
        <v>120</v>
      </c>
      <c r="C52" s="51" t="s">
        <v>121</v>
      </c>
      <c r="D52" s="11" t="s">
        <v>14</v>
      </c>
      <c r="E52" s="51" t="s">
        <v>55</v>
      </c>
      <c r="F52" s="54">
        <v>0.03419699074074074</v>
      </c>
      <c r="G52" s="10" t="str">
        <f t="shared" si="0"/>
        <v>5.21/km</v>
      </c>
      <c r="H52" s="39">
        <f t="shared" si="2"/>
        <v>0.00816678240740741</v>
      </c>
      <c r="I52" s="39">
        <f>F52-INDEX($F$4:$F$985,MATCH(D52,$D$4:$D$985,0))</f>
        <v>0.00816678240740741</v>
      </c>
    </row>
    <row r="53" spans="1:9" s="3" customFormat="1" ht="15" customHeight="1">
      <c r="A53" s="9">
        <v>50</v>
      </c>
      <c r="B53" s="51" t="s">
        <v>122</v>
      </c>
      <c r="C53" s="51" t="s">
        <v>101</v>
      </c>
      <c r="D53" s="11" t="s">
        <v>67</v>
      </c>
      <c r="E53" s="51" t="s">
        <v>58</v>
      </c>
      <c r="F53" s="54">
        <v>0.0342599537037037</v>
      </c>
      <c r="G53" s="10" t="str">
        <f t="shared" si="0"/>
        <v>5.22/km</v>
      </c>
      <c r="H53" s="39">
        <f t="shared" si="2"/>
        <v>0.00822974537037037</v>
      </c>
      <c r="I53" s="39">
        <f>F53-INDEX($F$4:$F$985,MATCH(D53,$D$4:$D$985,0))</f>
        <v>0.0024083333333333387</v>
      </c>
    </row>
    <row r="54" spans="1:9" s="1" customFormat="1" ht="15" customHeight="1">
      <c r="A54" s="9">
        <v>51</v>
      </c>
      <c r="B54" s="51" t="s">
        <v>123</v>
      </c>
      <c r="C54" s="51" t="s">
        <v>124</v>
      </c>
      <c r="D54" s="11" t="s">
        <v>14</v>
      </c>
      <c r="E54" s="51" t="s">
        <v>125</v>
      </c>
      <c r="F54" s="54">
        <v>0.034382754629629635</v>
      </c>
      <c r="G54" s="10" t="str">
        <f t="shared" si="0"/>
        <v>5.23/km</v>
      </c>
      <c r="H54" s="39">
        <f t="shared" si="2"/>
        <v>0.008352546296296302</v>
      </c>
      <c r="I54" s="39">
        <f>F54-INDEX($F$4:$F$985,MATCH(D54,$D$4:$D$985,0))</f>
        <v>0.008352546296296302</v>
      </c>
    </row>
    <row r="55" spans="1:9" s="1" customFormat="1" ht="15" customHeight="1">
      <c r="A55" s="9">
        <v>52</v>
      </c>
      <c r="B55" s="51" t="s">
        <v>126</v>
      </c>
      <c r="C55" s="51" t="s">
        <v>127</v>
      </c>
      <c r="D55" s="11" t="s">
        <v>34</v>
      </c>
      <c r="E55" s="51" t="s">
        <v>55</v>
      </c>
      <c r="F55" s="54">
        <v>0.03449212962962963</v>
      </c>
      <c r="G55" s="10" t="str">
        <f t="shared" si="0"/>
        <v>5.24/km</v>
      </c>
      <c r="H55" s="39">
        <f t="shared" si="2"/>
        <v>0.008461921296296297</v>
      </c>
      <c r="I55" s="39">
        <f>F55-INDEX($F$4:$F$985,MATCH(D55,$D$4:$D$985,0))</f>
        <v>0.00580763888888889</v>
      </c>
    </row>
    <row r="56" spans="1:9" s="1" customFormat="1" ht="15" customHeight="1">
      <c r="A56" s="9">
        <v>53</v>
      </c>
      <c r="B56" s="51" t="s">
        <v>128</v>
      </c>
      <c r="C56" s="51" t="s">
        <v>50</v>
      </c>
      <c r="D56" s="11" t="s">
        <v>34</v>
      </c>
      <c r="E56" s="51" t="s">
        <v>55</v>
      </c>
      <c r="F56" s="54">
        <v>0.03451631944444444</v>
      </c>
      <c r="G56" s="10" t="str">
        <f t="shared" si="0"/>
        <v>5.24/km</v>
      </c>
      <c r="H56" s="39">
        <f t="shared" si="2"/>
        <v>0.008486111111111111</v>
      </c>
      <c r="I56" s="39">
        <f>F56-INDEX($F$4:$F$985,MATCH(D56,$D$4:$D$985,0))</f>
        <v>0.005831828703703704</v>
      </c>
    </row>
    <row r="57" spans="1:9" s="1" customFormat="1" ht="15" customHeight="1">
      <c r="A57" s="9">
        <v>54</v>
      </c>
      <c r="B57" s="51" t="s">
        <v>129</v>
      </c>
      <c r="C57" s="51" t="s">
        <v>50</v>
      </c>
      <c r="D57" s="11" t="s">
        <v>67</v>
      </c>
      <c r="E57" s="51" t="s">
        <v>96</v>
      </c>
      <c r="F57" s="54">
        <v>0.03481041666666667</v>
      </c>
      <c r="G57" s="10" t="str">
        <f t="shared" si="0"/>
        <v>5.27/km</v>
      </c>
      <c r="H57" s="39">
        <f t="shared" si="2"/>
        <v>0.008780208333333338</v>
      </c>
      <c r="I57" s="39">
        <f>F57-INDEX($F$4:$F$985,MATCH(D57,$D$4:$D$985,0))</f>
        <v>0.0029587962962963066</v>
      </c>
    </row>
    <row r="58" spans="1:9" s="1" customFormat="1" ht="15" customHeight="1">
      <c r="A58" s="9">
        <v>55</v>
      </c>
      <c r="B58" s="51" t="s">
        <v>130</v>
      </c>
      <c r="C58" s="51" t="s">
        <v>50</v>
      </c>
      <c r="D58" s="11" t="s">
        <v>36</v>
      </c>
      <c r="E58" s="51" t="s">
        <v>58</v>
      </c>
      <c r="F58" s="54">
        <v>0.03491585648148148</v>
      </c>
      <c r="G58" s="10" t="str">
        <f t="shared" si="0"/>
        <v>5.28/km</v>
      </c>
      <c r="H58" s="39">
        <f t="shared" si="2"/>
        <v>0.00888564814814815</v>
      </c>
      <c r="I58" s="39">
        <f>F58-INDEX($F$4:$F$985,MATCH(D58,$D$4:$D$985,0))</f>
        <v>0.004910300925925929</v>
      </c>
    </row>
    <row r="59" spans="1:9" s="1" customFormat="1" ht="15" customHeight="1">
      <c r="A59" s="9">
        <v>56</v>
      </c>
      <c r="B59" s="51" t="s">
        <v>131</v>
      </c>
      <c r="C59" s="51" t="s">
        <v>121</v>
      </c>
      <c r="D59" s="11" t="s">
        <v>14</v>
      </c>
      <c r="E59" s="51" t="s">
        <v>132</v>
      </c>
      <c r="F59" s="54">
        <v>0.03511967592592593</v>
      </c>
      <c r="G59" s="10" t="str">
        <f t="shared" si="0"/>
        <v>5.30/km</v>
      </c>
      <c r="H59" s="39">
        <f t="shared" si="2"/>
        <v>0.009089467592592597</v>
      </c>
      <c r="I59" s="39">
        <f>F59-INDEX($F$4:$F$985,MATCH(D59,$D$4:$D$985,0))</f>
        <v>0.009089467592592597</v>
      </c>
    </row>
    <row r="60" spans="1:9" s="1" customFormat="1" ht="15" customHeight="1">
      <c r="A60" s="9">
        <v>57</v>
      </c>
      <c r="B60" s="51" t="s">
        <v>60</v>
      </c>
      <c r="C60" s="51" t="s">
        <v>133</v>
      </c>
      <c r="D60" s="11" t="s">
        <v>74</v>
      </c>
      <c r="E60" s="51" t="s">
        <v>31</v>
      </c>
      <c r="F60" s="54">
        <v>0.03529675925925926</v>
      </c>
      <c r="G60" s="10" t="str">
        <f t="shared" si="0"/>
        <v>5.32/km</v>
      </c>
      <c r="H60" s="39">
        <f t="shared" si="2"/>
        <v>0.009266550925925925</v>
      </c>
      <c r="I60" s="39">
        <f>F60-INDEX($F$4:$F$985,MATCH(D60,$D$4:$D$985,0))</f>
        <v>0.002725578703703699</v>
      </c>
    </row>
    <row r="61" spans="1:9" s="1" customFormat="1" ht="15" customHeight="1">
      <c r="A61" s="9">
        <v>58</v>
      </c>
      <c r="B61" s="51" t="s">
        <v>134</v>
      </c>
      <c r="C61" s="51" t="s">
        <v>135</v>
      </c>
      <c r="D61" s="11" t="s">
        <v>136</v>
      </c>
      <c r="E61" s="51" t="s">
        <v>132</v>
      </c>
      <c r="F61" s="54">
        <v>0.035322569444444445</v>
      </c>
      <c r="G61" s="10" t="str">
        <f t="shared" si="0"/>
        <v>5.32/km</v>
      </c>
      <c r="H61" s="39">
        <f t="shared" si="2"/>
        <v>0.009292361111111112</v>
      </c>
      <c r="I61" s="39">
        <f>F61-INDEX($F$4:$F$985,MATCH(D61,$D$4:$D$985,0))</f>
        <v>0</v>
      </c>
    </row>
    <row r="62" spans="1:9" s="1" customFormat="1" ht="15" customHeight="1">
      <c r="A62" s="9">
        <v>59</v>
      </c>
      <c r="B62" s="51" t="s">
        <v>137</v>
      </c>
      <c r="C62" s="51" t="s">
        <v>138</v>
      </c>
      <c r="D62" s="11" t="s">
        <v>139</v>
      </c>
      <c r="E62" s="51" t="s">
        <v>104</v>
      </c>
      <c r="F62" s="54">
        <v>0.03542280092592593</v>
      </c>
      <c r="G62" s="10" t="str">
        <f t="shared" si="0"/>
        <v>5.33/km</v>
      </c>
      <c r="H62" s="39">
        <f t="shared" si="2"/>
        <v>0.009392592592592598</v>
      </c>
      <c r="I62" s="39">
        <f>F62-INDEX($F$4:$F$985,MATCH(D62,$D$4:$D$985,0))</f>
        <v>0</v>
      </c>
    </row>
    <row r="63" spans="1:9" s="1" customFormat="1" ht="15" customHeight="1">
      <c r="A63" s="9">
        <v>60</v>
      </c>
      <c r="B63" s="51" t="s">
        <v>140</v>
      </c>
      <c r="C63" s="51" t="s">
        <v>93</v>
      </c>
      <c r="D63" s="11" t="s">
        <v>36</v>
      </c>
      <c r="E63" s="51" t="s">
        <v>55</v>
      </c>
      <c r="F63" s="54">
        <v>0.03556956018518518</v>
      </c>
      <c r="G63" s="10" t="str">
        <f t="shared" si="0"/>
        <v>5.34/km</v>
      </c>
      <c r="H63" s="39">
        <f t="shared" si="2"/>
        <v>0.009539351851851847</v>
      </c>
      <c r="I63" s="39">
        <f>F63-INDEX($F$4:$F$985,MATCH(D63,$D$4:$D$985,0))</f>
        <v>0.005564004629629627</v>
      </c>
    </row>
    <row r="64" spans="1:9" s="1" customFormat="1" ht="15" customHeight="1">
      <c r="A64" s="9">
        <v>61</v>
      </c>
      <c r="B64" s="51" t="s">
        <v>141</v>
      </c>
      <c r="C64" s="51" t="s">
        <v>13</v>
      </c>
      <c r="D64" s="11" t="s">
        <v>36</v>
      </c>
      <c r="E64" s="51" t="s">
        <v>28</v>
      </c>
      <c r="F64" s="54">
        <v>0.03562673611111111</v>
      </c>
      <c r="G64" s="10" t="str">
        <f t="shared" si="0"/>
        <v>5.35/km</v>
      </c>
      <c r="H64" s="39">
        <f t="shared" si="2"/>
        <v>0.00959652777777778</v>
      </c>
      <c r="I64" s="39">
        <f>F64-INDEX($F$4:$F$985,MATCH(D64,$D$4:$D$985,0))</f>
        <v>0.00562118055555556</v>
      </c>
    </row>
    <row r="65" spans="1:9" s="1" customFormat="1" ht="15" customHeight="1">
      <c r="A65" s="9">
        <v>62</v>
      </c>
      <c r="B65" s="51" t="s">
        <v>142</v>
      </c>
      <c r="C65" s="51" t="s">
        <v>143</v>
      </c>
      <c r="D65" s="11" t="s">
        <v>74</v>
      </c>
      <c r="E65" s="51" t="s">
        <v>132</v>
      </c>
      <c r="F65" s="54">
        <v>0.035896412037037036</v>
      </c>
      <c r="G65" s="10" t="str">
        <f t="shared" si="0"/>
        <v>5.37/km</v>
      </c>
      <c r="H65" s="39">
        <f t="shared" si="2"/>
        <v>0.009866203703703703</v>
      </c>
      <c r="I65" s="39">
        <f>F65-INDEX($F$4:$F$985,MATCH(D65,$D$4:$D$985,0))</f>
        <v>0.0033252314814814776</v>
      </c>
    </row>
    <row r="66" spans="1:9" s="1" customFormat="1" ht="15" customHeight="1">
      <c r="A66" s="9">
        <v>63</v>
      </c>
      <c r="B66" s="51" t="s">
        <v>144</v>
      </c>
      <c r="C66" s="51" t="s">
        <v>57</v>
      </c>
      <c r="D66" s="11" t="s">
        <v>34</v>
      </c>
      <c r="E66" s="51" t="s">
        <v>22</v>
      </c>
      <c r="F66" s="54">
        <v>0.03590150462962963</v>
      </c>
      <c r="G66" s="10" t="str">
        <f t="shared" si="0"/>
        <v>5.37/km</v>
      </c>
      <c r="H66" s="39">
        <f t="shared" si="2"/>
        <v>0.009871296296296295</v>
      </c>
      <c r="I66" s="39">
        <f>F66-INDEX($F$4:$F$985,MATCH(D66,$D$4:$D$985,0))</f>
        <v>0.007217013888888887</v>
      </c>
    </row>
    <row r="67" spans="1:9" s="1" customFormat="1" ht="15" customHeight="1">
      <c r="A67" s="9">
        <v>64</v>
      </c>
      <c r="B67" s="51" t="s">
        <v>145</v>
      </c>
      <c r="C67" s="51" t="s">
        <v>93</v>
      </c>
      <c r="D67" s="11" t="s">
        <v>14</v>
      </c>
      <c r="E67" s="51" t="s">
        <v>58</v>
      </c>
      <c r="F67" s="54">
        <v>0.03608356481481481</v>
      </c>
      <c r="G67" s="10" t="str">
        <f t="shared" si="0"/>
        <v>5.39/km</v>
      </c>
      <c r="H67" s="39">
        <f t="shared" si="2"/>
        <v>0.010053356481481479</v>
      </c>
      <c r="I67" s="39">
        <f>F67-INDEX($F$4:$F$985,MATCH(D67,$D$4:$D$985,0))</f>
        <v>0.010053356481481479</v>
      </c>
    </row>
    <row r="68" spans="1:9" s="1" customFormat="1" ht="15" customHeight="1">
      <c r="A68" s="9">
        <v>65</v>
      </c>
      <c r="B68" s="51" t="s">
        <v>146</v>
      </c>
      <c r="C68" s="51" t="s">
        <v>147</v>
      </c>
      <c r="D68" s="11" t="s">
        <v>113</v>
      </c>
      <c r="E68" s="51" t="s">
        <v>75</v>
      </c>
      <c r="F68" s="54">
        <v>0.03639733796296296</v>
      </c>
      <c r="G68" s="10" t="str">
        <f aca="true" t="shared" si="3" ref="G68:G131">TEXT(INT((HOUR(F68)*3600+MINUTE(F68)*60+SECOND(F68))/$I$2/60),"0")&amp;"."&amp;TEXT(MOD((HOUR(F68)*3600+MINUTE(F68)*60+SECOND(F68))/$I$2,60),"00")&amp;"/km"</f>
        <v>5.42/km</v>
      </c>
      <c r="H68" s="39">
        <f t="shared" si="2"/>
        <v>0.010367129629629629</v>
      </c>
      <c r="I68" s="39">
        <f>F68-INDEX($F$4:$F$985,MATCH(D68,$D$4:$D$985,0))</f>
        <v>0.0025357638888888895</v>
      </c>
    </row>
    <row r="69" spans="1:9" s="1" customFormat="1" ht="15" customHeight="1">
      <c r="A69" s="9">
        <v>66</v>
      </c>
      <c r="B69" s="51" t="s">
        <v>148</v>
      </c>
      <c r="C69" s="51" t="s">
        <v>13</v>
      </c>
      <c r="D69" s="11" t="s">
        <v>21</v>
      </c>
      <c r="E69" s="51" t="s">
        <v>37</v>
      </c>
      <c r="F69" s="54">
        <v>0.03643518518518519</v>
      </c>
      <c r="G69" s="10" t="str">
        <f t="shared" si="3"/>
        <v>5.42/km</v>
      </c>
      <c r="H69" s="39">
        <f t="shared" si="2"/>
        <v>0.010404976851851856</v>
      </c>
      <c r="I69" s="39">
        <f>F69-INDEX($F$4:$F$985,MATCH(D69,$D$4:$D$985,0))</f>
        <v>0.009626041666666672</v>
      </c>
    </row>
    <row r="70" spans="1:9" s="1" customFormat="1" ht="15" customHeight="1">
      <c r="A70" s="9">
        <v>67</v>
      </c>
      <c r="B70" s="51" t="s">
        <v>65</v>
      </c>
      <c r="C70" s="51" t="s">
        <v>24</v>
      </c>
      <c r="D70" s="11" t="s">
        <v>34</v>
      </c>
      <c r="E70" s="51" t="s">
        <v>55</v>
      </c>
      <c r="F70" s="54">
        <v>0.036741087962962965</v>
      </c>
      <c r="G70" s="10" t="str">
        <f t="shared" si="3"/>
        <v>5.45/km</v>
      </c>
      <c r="H70" s="39">
        <f t="shared" si="2"/>
        <v>0.010710879629629633</v>
      </c>
      <c r="I70" s="39">
        <f>F70-INDEX($F$4:$F$985,MATCH(D70,$D$4:$D$985,0))</f>
        <v>0.008056597222222225</v>
      </c>
    </row>
    <row r="71" spans="1:9" s="1" customFormat="1" ht="15" customHeight="1">
      <c r="A71" s="9">
        <v>68</v>
      </c>
      <c r="B71" s="51" t="s">
        <v>149</v>
      </c>
      <c r="C71" s="51" t="s">
        <v>150</v>
      </c>
      <c r="D71" s="11" t="s">
        <v>136</v>
      </c>
      <c r="E71" s="51" t="s">
        <v>151</v>
      </c>
      <c r="F71" s="54">
        <v>0.03688564814814815</v>
      </c>
      <c r="G71" s="10" t="str">
        <f t="shared" si="3"/>
        <v>5.46/km</v>
      </c>
      <c r="H71" s="39">
        <f t="shared" si="2"/>
        <v>0.010855439814814814</v>
      </c>
      <c r="I71" s="39">
        <f>F71-INDEX($F$4:$F$985,MATCH(D71,$D$4:$D$985,0))</f>
        <v>0.001563078703703702</v>
      </c>
    </row>
    <row r="72" spans="1:9" s="1" customFormat="1" ht="15" customHeight="1">
      <c r="A72" s="9">
        <v>69</v>
      </c>
      <c r="B72" s="51" t="s">
        <v>152</v>
      </c>
      <c r="C72" s="51" t="s">
        <v>153</v>
      </c>
      <c r="D72" s="11" t="s">
        <v>34</v>
      </c>
      <c r="E72" s="51" t="s">
        <v>58</v>
      </c>
      <c r="F72" s="54">
        <v>0.03689016203703704</v>
      </c>
      <c r="G72" s="10" t="str">
        <f t="shared" si="3"/>
        <v>5.46/km</v>
      </c>
      <c r="H72" s="39">
        <f t="shared" si="2"/>
        <v>0.010859953703703705</v>
      </c>
      <c r="I72" s="39">
        <f>F72-INDEX($F$4:$F$985,MATCH(D72,$D$4:$D$985,0))</f>
        <v>0.008205671296296298</v>
      </c>
    </row>
    <row r="73" spans="1:9" s="1" customFormat="1" ht="15" customHeight="1">
      <c r="A73" s="9">
        <v>70</v>
      </c>
      <c r="B73" s="51" t="s">
        <v>154</v>
      </c>
      <c r="C73" s="51" t="s">
        <v>155</v>
      </c>
      <c r="D73" s="11" t="s">
        <v>34</v>
      </c>
      <c r="E73" s="51" t="s">
        <v>37</v>
      </c>
      <c r="F73" s="54">
        <v>0.03690856481481481</v>
      </c>
      <c r="G73" s="10" t="str">
        <f t="shared" si="3"/>
        <v>5.47/km</v>
      </c>
      <c r="H73" s="39">
        <f t="shared" si="2"/>
        <v>0.010878356481481478</v>
      </c>
      <c r="I73" s="39">
        <f>F73-INDEX($F$4:$F$985,MATCH(D73,$D$4:$D$985,0))</f>
        <v>0.008224074074074071</v>
      </c>
    </row>
    <row r="74" spans="1:9" s="1" customFormat="1" ht="15" customHeight="1">
      <c r="A74" s="9">
        <v>71</v>
      </c>
      <c r="B74" s="51" t="s">
        <v>156</v>
      </c>
      <c r="C74" s="51" t="s">
        <v>81</v>
      </c>
      <c r="D74" s="11" t="s">
        <v>14</v>
      </c>
      <c r="E74" s="51" t="s">
        <v>104</v>
      </c>
      <c r="F74" s="54">
        <v>0.03711944444444444</v>
      </c>
      <c r="G74" s="10" t="str">
        <f t="shared" si="3"/>
        <v>5.49/km</v>
      </c>
      <c r="H74" s="39">
        <f t="shared" si="2"/>
        <v>0.011089236111111109</v>
      </c>
      <c r="I74" s="39">
        <f>F74-INDEX($F$4:$F$985,MATCH(D74,$D$4:$D$985,0))</f>
        <v>0.011089236111111109</v>
      </c>
    </row>
    <row r="75" spans="1:9" s="1" customFormat="1" ht="15" customHeight="1">
      <c r="A75" s="9">
        <v>72</v>
      </c>
      <c r="B75" s="51" t="s">
        <v>157</v>
      </c>
      <c r="C75" s="51" t="s">
        <v>158</v>
      </c>
      <c r="D75" s="11" t="s">
        <v>21</v>
      </c>
      <c r="E75" s="51" t="s">
        <v>31</v>
      </c>
      <c r="F75" s="54">
        <v>0.03719918981481481</v>
      </c>
      <c r="G75" s="10" t="str">
        <f t="shared" si="3"/>
        <v>5.49/km</v>
      </c>
      <c r="H75" s="39">
        <f t="shared" si="2"/>
        <v>0.011168981481481481</v>
      </c>
      <c r="I75" s="39">
        <f>F75-INDEX($F$4:$F$985,MATCH(D75,$D$4:$D$985,0))</f>
        <v>0.010390046296296297</v>
      </c>
    </row>
    <row r="76" spans="1:9" s="1" customFormat="1" ht="15" customHeight="1">
      <c r="A76" s="9">
        <v>73</v>
      </c>
      <c r="B76" s="51" t="s">
        <v>159</v>
      </c>
      <c r="C76" s="51" t="s">
        <v>155</v>
      </c>
      <c r="D76" s="11" t="s">
        <v>160</v>
      </c>
      <c r="E76" s="51" t="s">
        <v>132</v>
      </c>
      <c r="F76" s="54">
        <v>0.03725439814814815</v>
      </c>
      <c r="G76" s="10" t="str">
        <f t="shared" si="3"/>
        <v>5.50/km</v>
      </c>
      <c r="H76" s="39">
        <f t="shared" si="2"/>
        <v>0.011224189814814815</v>
      </c>
      <c r="I76" s="39">
        <f>F76-INDEX($F$4:$F$985,MATCH(D76,$D$4:$D$985,0))</f>
        <v>0</v>
      </c>
    </row>
    <row r="77" spans="1:9" s="1" customFormat="1" ht="15" customHeight="1">
      <c r="A77" s="9">
        <v>74</v>
      </c>
      <c r="B77" s="51" t="s">
        <v>161</v>
      </c>
      <c r="C77" s="51" t="s">
        <v>162</v>
      </c>
      <c r="D77" s="11" t="s">
        <v>34</v>
      </c>
      <c r="E77" s="51" t="s">
        <v>163</v>
      </c>
      <c r="F77" s="54">
        <v>0.03739085648148148</v>
      </c>
      <c r="G77" s="10" t="str">
        <f t="shared" si="3"/>
        <v>5.51/km</v>
      </c>
      <c r="H77" s="39">
        <f t="shared" si="2"/>
        <v>0.011360648148148147</v>
      </c>
      <c r="I77" s="39">
        <f>F77-INDEX($F$4:$F$985,MATCH(D77,$D$4:$D$985,0))</f>
        <v>0.00870636574074074</v>
      </c>
    </row>
    <row r="78" spans="1:9" s="1" customFormat="1" ht="15" customHeight="1">
      <c r="A78" s="9">
        <v>75</v>
      </c>
      <c r="B78" s="51" t="s">
        <v>164</v>
      </c>
      <c r="C78" s="51" t="s">
        <v>54</v>
      </c>
      <c r="D78" s="11" t="s">
        <v>67</v>
      </c>
      <c r="E78" s="51" t="s">
        <v>151</v>
      </c>
      <c r="F78" s="54">
        <v>0.03749456018518519</v>
      </c>
      <c r="G78" s="10" t="str">
        <f t="shared" si="3"/>
        <v>5.52/km</v>
      </c>
      <c r="H78" s="39">
        <f t="shared" si="2"/>
        <v>0.011464351851851858</v>
      </c>
      <c r="I78" s="39">
        <f>F78-INDEX($F$4:$F$985,MATCH(D78,$D$4:$D$985,0))</f>
        <v>0.005642939814814826</v>
      </c>
    </row>
    <row r="79" spans="1:9" s="1" customFormat="1" ht="15" customHeight="1">
      <c r="A79" s="9">
        <v>76</v>
      </c>
      <c r="B79" s="51" t="s">
        <v>165</v>
      </c>
      <c r="C79" s="51" t="s">
        <v>153</v>
      </c>
      <c r="D79" s="11" t="s">
        <v>34</v>
      </c>
      <c r="E79" s="51" t="s">
        <v>58</v>
      </c>
      <c r="F79" s="54">
        <v>0.0375431712962963</v>
      </c>
      <c r="G79" s="10" t="str">
        <f t="shared" si="3"/>
        <v>5.53/km</v>
      </c>
      <c r="H79" s="39">
        <f t="shared" si="2"/>
        <v>0.011512962962962968</v>
      </c>
      <c r="I79" s="39">
        <f>F79-INDEX($F$4:$F$985,MATCH(D79,$D$4:$D$985,0))</f>
        <v>0.00885868055555556</v>
      </c>
    </row>
    <row r="80" spans="1:9" s="3" customFormat="1" ht="15" customHeight="1">
      <c r="A80" s="9">
        <v>77</v>
      </c>
      <c r="B80" s="51" t="s">
        <v>166</v>
      </c>
      <c r="C80" s="51" t="s">
        <v>155</v>
      </c>
      <c r="D80" s="11" t="s">
        <v>34</v>
      </c>
      <c r="E80" s="51" t="s">
        <v>167</v>
      </c>
      <c r="F80" s="54">
        <v>0.03769259259259259</v>
      </c>
      <c r="G80" s="10" t="str">
        <f t="shared" si="3"/>
        <v>5.54/km</v>
      </c>
      <c r="H80" s="39">
        <f t="shared" si="2"/>
        <v>0.011662384259259258</v>
      </c>
      <c r="I80" s="39">
        <f>F80-INDEX($F$4:$F$985,MATCH(D80,$D$4:$D$985,0))</f>
        <v>0.00900810185185185</v>
      </c>
    </row>
    <row r="81" spans="1:9" s="1" customFormat="1" ht="15" customHeight="1">
      <c r="A81" s="9">
        <v>78</v>
      </c>
      <c r="B81" s="51" t="s">
        <v>168</v>
      </c>
      <c r="C81" s="51" t="s">
        <v>169</v>
      </c>
      <c r="D81" s="11" t="s">
        <v>67</v>
      </c>
      <c r="E81" s="51" t="s">
        <v>58</v>
      </c>
      <c r="F81" s="54">
        <v>0.03796168981481481</v>
      </c>
      <c r="G81" s="10" t="str">
        <f t="shared" si="3"/>
        <v>5.57/km</v>
      </c>
      <c r="H81" s="39">
        <f t="shared" si="2"/>
        <v>0.01193148148148148</v>
      </c>
      <c r="I81" s="39">
        <f>F81-INDEX($F$4:$F$985,MATCH(D81,$D$4:$D$985,0))</f>
        <v>0.006110069444444449</v>
      </c>
    </row>
    <row r="82" spans="1:9" s="1" customFormat="1" ht="15" customHeight="1">
      <c r="A82" s="9">
        <v>79</v>
      </c>
      <c r="B82" s="51" t="s">
        <v>170</v>
      </c>
      <c r="C82" s="51" t="s">
        <v>61</v>
      </c>
      <c r="D82" s="11" t="s">
        <v>36</v>
      </c>
      <c r="E82" s="51" t="s">
        <v>171</v>
      </c>
      <c r="F82" s="54">
        <v>0.0379943287037037</v>
      </c>
      <c r="G82" s="10" t="str">
        <f t="shared" si="3"/>
        <v>5.57/km</v>
      </c>
      <c r="H82" s="39">
        <f t="shared" si="2"/>
        <v>0.011964120370370368</v>
      </c>
      <c r="I82" s="39">
        <f>F82-INDEX($F$4:$F$985,MATCH(D82,$D$4:$D$985,0))</f>
        <v>0.007988773148148148</v>
      </c>
    </row>
    <row r="83" spans="1:9" s="1" customFormat="1" ht="15" customHeight="1">
      <c r="A83" s="9">
        <v>80</v>
      </c>
      <c r="B83" s="51" t="s">
        <v>172</v>
      </c>
      <c r="C83" s="51" t="s">
        <v>173</v>
      </c>
      <c r="D83" s="11" t="s">
        <v>174</v>
      </c>
      <c r="E83" s="51" t="s">
        <v>58</v>
      </c>
      <c r="F83" s="54">
        <v>0.03805300925925926</v>
      </c>
      <c r="G83" s="10" t="str">
        <f t="shared" si="3"/>
        <v>5.57/km</v>
      </c>
      <c r="H83" s="39">
        <f t="shared" si="2"/>
        <v>0.012022800925925926</v>
      </c>
      <c r="I83" s="39">
        <f>F83-INDEX($F$4:$F$985,MATCH(D83,$D$4:$D$985,0))</f>
        <v>0</v>
      </c>
    </row>
    <row r="84" spans="1:9" ht="15" customHeight="1">
      <c r="A84" s="9">
        <v>81</v>
      </c>
      <c r="B84" s="51" t="s">
        <v>175</v>
      </c>
      <c r="C84" s="51" t="s">
        <v>57</v>
      </c>
      <c r="D84" s="11" t="s">
        <v>74</v>
      </c>
      <c r="E84" s="51" t="s">
        <v>55</v>
      </c>
      <c r="F84" s="54">
        <v>0.03819965277777778</v>
      </c>
      <c r="G84" s="10" t="str">
        <f t="shared" si="3"/>
        <v>5.59/km</v>
      </c>
      <c r="H84" s="39">
        <f t="shared" si="2"/>
        <v>0.012169444444444448</v>
      </c>
      <c r="I84" s="39">
        <f>F84-INDEX($F$4:$F$985,MATCH(D84,$D$4:$D$985,0))</f>
        <v>0.005628472222222222</v>
      </c>
    </row>
    <row r="85" spans="1:9" ht="15" customHeight="1">
      <c r="A85" s="9">
        <v>82</v>
      </c>
      <c r="B85" s="51" t="s">
        <v>176</v>
      </c>
      <c r="C85" s="51" t="s">
        <v>177</v>
      </c>
      <c r="D85" s="11" t="s">
        <v>113</v>
      </c>
      <c r="E85" s="51" t="s">
        <v>55</v>
      </c>
      <c r="F85" s="54">
        <v>0.038206134259259256</v>
      </c>
      <c r="G85" s="10" t="str">
        <f t="shared" si="3"/>
        <v>5.59/km</v>
      </c>
      <c r="H85" s="39">
        <f t="shared" si="2"/>
        <v>0.012175925925925923</v>
      </c>
      <c r="I85" s="39">
        <f>F85-INDEX($F$4:$F$985,MATCH(D85,$D$4:$D$985,0))</f>
        <v>0.004344560185185184</v>
      </c>
    </row>
    <row r="86" spans="1:9" ht="15" customHeight="1">
      <c r="A86" s="9">
        <v>83</v>
      </c>
      <c r="B86" s="51" t="s">
        <v>178</v>
      </c>
      <c r="C86" s="51" t="s">
        <v>179</v>
      </c>
      <c r="D86" s="11" t="s">
        <v>174</v>
      </c>
      <c r="E86" s="51" t="s">
        <v>180</v>
      </c>
      <c r="F86" s="54">
        <v>0.03830810185185185</v>
      </c>
      <c r="G86" s="10" t="str">
        <f t="shared" si="3"/>
        <v>5.60/km</v>
      </c>
      <c r="H86" s="39">
        <f t="shared" si="2"/>
        <v>0.012277893518518518</v>
      </c>
      <c r="I86" s="39">
        <f>F86-INDEX($F$4:$F$985,MATCH(D86,$D$4:$D$985,0))</f>
        <v>0.0002550925925925915</v>
      </c>
    </row>
    <row r="87" spans="1:9" ht="15" customHeight="1">
      <c r="A87" s="9">
        <v>84</v>
      </c>
      <c r="B87" s="51" t="s">
        <v>181</v>
      </c>
      <c r="C87" s="51" t="s">
        <v>17</v>
      </c>
      <c r="D87" s="11" t="s">
        <v>14</v>
      </c>
      <c r="E87" s="51" t="s">
        <v>182</v>
      </c>
      <c r="F87" s="54">
        <v>0.03832951388888889</v>
      </c>
      <c r="G87" s="10" t="str">
        <f t="shared" si="3"/>
        <v>6.00/km</v>
      </c>
      <c r="H87" s="39">
        <f t="shared" si="2"/>
        <v>0.012299305555555556</v>
      </c>
      <c r="I87" s="39">
        <f>F87-INDEX($F$4:$F$985,MATCH(D87,$D$4:$D$985,0))</f>
        <v>0.012299305555555556</v>
      </c>
    </row>
    <row r="88" spans="1:9" ht="15" customHeight="1">
      <c r="A88" s="9">
        <v>85</v>
      </c>
      <c r="B88" s="51" t="s">
        <v>183</v>
      </c>
      <c r="C88" s="51" t="s">
        <v>103</v>
      </c>
      <c r="D88" s="11" t="s">
        <v>174</v>
      </c>
      <c r="E88" s="51" t="s">
        <v>64</v>
      </c>
      <c r="F88" s="54">
        <v>0.03840810185185185</v>
      </c>
      <c r="G88" s="10" t="str">
        <f t="shared" si="3"/>
        <v>6.01/km</v>
      </c>
      <c r="H88" s="39">
        <f t="shared" si="2"/>
        <v>0.01237789351851852</v>
      </c>
      <c r="I88" s="39">
        <f>F88-INDEX($F$4:$F$985,MATCH(D88,$D$4:$D$985,0))</f>
        <v>0.00035509259259259435</v>
      </c>
    </row>
    <row r="89" spans="1:9" ht="15" customHeight="1">
      <c r="A89" s="9">
        <v>86</v>
      </c>
      <c r="B89" s="51" t="s">
        <v>184</v>
      </c>
      <c r="C89" s="51" t="s">
        <v>185</v>
      </c>
      <c r="D89" s="11" t="s">
        <v>34</v>
      </c>
      <c r="E89" s="51" t="s">
        <v>55</v>
      </c>
      <c r="F89" s="54">
        <v>0.038451736111111114</v>
      </c>
      <c r="G89" s="10" t="str">
        <f t="shared" si="3"/>
        <v>6.01/km</v>
      </c>
      <c r="H89" s="39">
        <f t="shared" si="2"/>
        <v>0.012421527777777781</v>
      </c>
      <c r="I89" s="39">
        <f>F89-INDEX($F$4:$F$985,MATCH(D89,$D$4:$D$985,0))</f>
        <v>0.009767245370370374</v>
      </c>
    </row>
    <row r="90" spans="1:9" ht="15" customHeight="1">
      <c r="A90" s="9">
        <v>87</v>
      </c>
      <c r="B90" s="51" t="s">
        <v>186</v>
      </c>
      <c r="C90" s="51" t="s">
        <v>187</v>
      </c>
      <c r="D90" s="11" t="s">
        <v>67</v>
      </c>
      <c r="E90" s="51" t="s">
        <v>48</v>
      </c>
      <c r="F90" s="54">
        <v>0.03847673611111111</v>
      </c>
      <c r="G90" s="10" t="str">
        <f t="shared" si="3"/>
        <v>6.01/km</v>
      </c>
      <c r="H90" s="39">
        <f t="shared" si="2"/>
        <v>0.012446527777777779</v>
      </c>
      <c r="I90" s="39">
        <f>F90-INDEX($F$4:$F$985,MATCH(D90,$D$4:$D$985,0))</f>
        <v>0.006625115740740747</v>
      </c>
    </row>
    <row r="91" spans="1:9" ht="15" customHeight="1">
      <c r="A91" s="9">
        <v>88</v>
      </c>
      <c r="B91" s="51" t="s">
        <v>188</v>
      </c>
      <c r="C91" s="51" t="s">
        <v>189</v>
      </c>
      <c r="D91" s="11" t="s">
        <v>34</v>
      </c>
      <c r="E91" s="51" t="s">
        <v>31</v>
      </c>
      <c r="F91" s="54">
        <v>0.03884907407407407</v>
      </c>
      <c r="G91" s="10" t="str">
        <f t="shared" si="3"/>
        <v>6.05/km</v>
      </c>
      <c r="H91" s="39">
        <f t="shared" si="2"/>
        <v>0.012818865740740738</v>
      </c>
      <c r="I91" s="39">
        <f>F91-INDEX($F$4:$F$985,MATCH(D91,$D$4:$D$985,0))</f>
        <v>0.010164583333333331</v>
      </c>
    </row>
    <row r="92" spans="1:9" ht="15" customHeight="1">
      <c r="A92" s="9">
        <v>89</v>
      </c>
      <c r="B92" s="51" t="s">
        <v>190</v>
      </c>
      <c r="C92" s="51" t="s">
        <v>191</v>
      </c>
      <c r="D92" s="11" t="s">
        <v>34</v>
      </c>
      <c r="E92" s="51" t="s">
        <v>31</v>
      </c>
      <c r="F92" s="54">
        <v>0.038918865740740737</v>
      </c>
      <c r="G92" s="10" t="str">
        <f t="shared" si="3"/>
        <v>6.06/km</v>
      </c>
      <c r="H92" s="39">
        <f t="shared" si="2"/>
        <v>0.012888657407407404</v>
      </c>
      <c r="I92" s="39">
        <f>F92-INDEX($F$4:$F$985,MATCH(D92,$D$4:$D$985,0))</f>
        <v>0.010234374999999997</v>
      </c>
    </row>
    <row r="93" spans="1:9" ht="15" customHeight="1">
      <c r="A93" s="9">
        <v>90</v>
      </c>
      <c r="B93" s="51" t="s">
        <v>192</v>
      </c>
      <c r="C93" s="51" t="s">
        <v>89</v>
      </c>
      <c r="D93" s="11" t="s">
        <v>14</v>
      </c>
      <c r="E93" s="51" t="s">
        <v>55</v>
      </c>
      <c r="F93" s="54">
        <v>0.03899675925925926</v>
      </c>
      <c r="G93" s="10" t="str">
        <f t="shared" si="3"/>
        <v>6.06/km</v>
      </c>
      <c r="H93" s="39">
        <f t="shared" si="2"/>
        <v>0.012966550925925927</v>
      </c>
      <c r="I93" s="39">
        <f>F93-INDEX($F$4:$F$985,MATCH(D93,$D$4:$D$985,0))</f>
        <v>0.012966550925925927</v>
      </c>
    </row>
    <row r="94" spans="1:9" ht="15" customHeight="1">
      <c r="A94" s="9">
        <v>91</v>
      </c>
      <c r="B94" s="51" t="s">
        <v>193</v>
      </c>
      <c r="C94" s="51" t="s">
        <v>194</v>
      </c>
      <c r="D94" s="11" t="s">
        <v>14</v>
      </c>
      <c r="E94" s="51" t="s">
        <v>58</v>
      </c>
      <c r="F94" s="54">
        <v>0.039104629629629635</v>
      </c>
      <c r="G94" s="10" t="str">
        <f t="shared" si="3"/>
        <v>6.07/km</v>
      </c>
      <c r="H94" s="39">
        <f t="shared" si="2"/>
        <v>0.013074421296296303</v>
      </c>
      <c r="I94" s="39">
        <f>F94-INDEX($F$4:$F$985,MATCH(D94,$D$4:$D$985,0))</f>
        <v>0.013074421296296303</v>
      </c>
    </row>
    <row r="95" spans="1:9" ht="15" customHeight="1">
      <c r="A95" s="9">
        <v>92</v>
      </c>
      <c r="B95" s="51" t="s">
        <v>195</v>
      </c>
      <c r="C95" s="51" t="s">
        <v>13</v>
      </c>
      <c r="D95" s="11" t="s">
        <v>36</v>
      </c>
      <c r="E95" s="51" t="s">
        <v>48</v>
      </c>
      <c r="F95" s="54">
        <v>0.039249074074074075</v>
      </c>
      <c r="G95" s="10" t="str">
        <f t="shared" si="3"/>
        <v>6.09/km</v>
      </c>
      <c r="H95" s="39">
        <f t="shared" si="2"/>
        <v>0.013218865740740743</v>
      </c>
      <c r="I95" s="39">
        <f>F95-INDEX($F$4:$F$985,MATCH(D95,$D$4:$D$985,0))</f>
        <v>0.009243518518518522</v>
      </c>
    </row>
    <row r="96" spans="1:9" ht="15" customHeight="1">
      <c r="A96" s="9">
        <v>93</v>
      </c>
      <c r="B96" s="51" t="s">
        <v>196</v>
      </c>
      <c r="C96" s="51" t="s">
        <v>187</v>
      </c>
      <c r="D96" s="11" t="s">
        <v>160</v>
      </c>
      <c r="E96" s="51" t="s">
        <v>110</v>
      </c>
      <c r="F96" s="54">
        <v>0.03929814814814815</v>
      </c>
      <c r="G96" s="10" t="str">
        <f t="shared" si="3"/>
        <v>6.09/km</v>
      </c>
      <c r="H96" s="39">
        <f aca="true" t="shared" si="4" ref="H96:H133">F96-$F$4</f>
        <v>0.01326793981481482</v>
      </c>
      <c r="I96" s="39">
        <f>F96-INDEX($F$4:$F$985,MATCH(D96,$D$4:$D$985,0))</f>
        <v>0.002043750000000004</v>
      </c>
    </row>
    <row r="97" spans="1:9" ht="15" customHeight="1">
      <c r="A97" s="9">
        <v>94</v>
      </c>
      <c r="B97" s="51" t="s">
        <v>197</v>
      </c>
      <c r="C97" s="51" t="s">
        <v>121</v>
      </c>
      <c r="D97" s="11" t="s">
        <v>14</v>
      </c>
      <c r="E97" s="51" t="s">
        <v>55</v>
      </c>
      <c r="F97" s="54">
        <v>0.03955150462962963</v>
      </c>
      <c r="G97" s="10" t="str">
        <f t="shared" si="3"/>
        <v>6.11/km</v>
      </c>
      <c r="H97" s="39">
        <f t="shared" si="4"/>
        <v>0.013521296296296295</v>
      </c>
      <c r="I97" s="39">
        <f>F97-INDEX($F$4:$F$985,MATCH(D97,$D$4:$D$985,0))</f>
        <v>0.013521296296296295</v>
      </c>
    </row>
    <row r="98" spans="1:9" ht="15" customHeight="1">
      <c r="A98" s="9">
        <v>95</v>
      </c>
      <c r="B98" s="51" t="s">
        <v>198</v>
      </c>
      <c r="C98" s="51" t="s">
        <v>103</v>
      </c>
      <c r="D98" s="11" t="s">
        <v>74</v>
      </c>
      <c r="E98" s="51" t="s">
        <v>132</v>
      </c>
      <c r="F98" s="54">
        <v>0.039630324074074075</v>
      </c>
      <c r="G98" s="10" t="str">
        <f t="shared" si="3"/>
        <v>6.12/km</v>
      </c>
      <c r="H98" s="39">
        <f t="shared" si="4"/>
        <v>0.013600115740740742</v>
      </c>
      <c r="I98" s="39">
        <f>F98-INDEX($F$4:$F$985,MATCH(D98,$D$4:$D$985,0))</f>
        <v>0.007059143518518517</v>
      </c>
    </row>
    <row r="99" spans="1:9" ht="15" customHeight="1">
      <c r="A99" s="9">
        <v>96</v>
      </c>
      <c r="B99" s="51" t="s">
        <v>199</v>
      </c>
      <c r="C99" s="51" t="s">
        <v>200</v>
      </c>
      <c r="D99" s="11" t="s">
        <v>136</v>
      </c>
      <c r="E99" s="51" t="s">
        <v>132</v>
      </c>
      <c r="F99" s="54">
        <v>0.03978981481481481</v>
      </c>
      <c r="G99" s="10" t="str">
        <f t="shared" si="3"/>
        <v>6.14/km</v>
      </c>
      <c r="H99" s="39">
        <f t="shared" si="4"/>
        <v>0.01375960648148148</v>
      </c>
      <c r="I99" s="39">
        <f>F99-INDEX($F$4:$F$985,MATCH(D99,$D$4:$D$985,0))</f>
        <v>0.004467245370370368</v>
      </c>
    </row>
    <row r="100" spans="1:9" ht="15" customHeight="1">
      <c r="A100" s="9">
        <v>97</v>
      </c>
      <c r="B100" s="51" t="s">
        <v>201</v>
      </c>
      <c r="C100" s="51" t="s">
        <v>202</v>
      </c>
      <c r="D100" s="11" t="s">
        <v>14</v>
      </c>
      <c r="E100" s="51" t="s">
        <v>37</v>
      </c>
      <c r="F100" s="54">
        <v>0.03984618055555556</v>
      </c>
      <c r="G100" s="10" t="str">
        <f t="shared" si="3"/>
        <v>6.14/km</v>
      </c>
      <c r="H100" s="39">
        <f t="shared" si="4"/>
        <v>0.01381597222222223</v>
      </c>
      <c r="I100" s="39">
        <f>F100-INDEX($F$4:$F$985,MATCH(D100,$D$4:$D$985,0))</f>
        <v>0.01381597222222223</v>
      </c>
    </row>
    <row r="101" spans="1:9" ht="15" customHeight="1">
      <c r="A101" s="9">
        <v>98</v>
      </c>
      <c r="B101" s="51" t="s">
        <v>203</v>
      </c>
      <c r="C101" s="51" t="s">
        <v>57</v>
      </c>
      <c r="D101" s="11" t="s">
        <v>21</v>
      </c>
      <c r="E101" s="51" t="s">
        <v>37</v>
      </c>
      <c r="F101" s="54">
        <v>0.039851851851851854</v>
      </c>
      <c r="G101" s="10" t="str">
        <f t="shared" si="3"/>
        <v>6.14/km</v>
      </c>
      <c r="H101" s="39">
        <f t="shared" si="4"/>
        <v>0.013821643518518521</v>
      </c>
      <c r="I101" s="39">
        <f>F101-INDEX($F$4:$F$985,MATCH(D101,$D$4:$D$985,0))</f>
        <v>0.013042708333333337</v>
      </c>
    </row>
    <row r="102" spans="1:9" ht="15" customHeight="1">
      <c r="A102" s="9">
        <v>99</v>
      </c>
      <c r="B102" s="51" t="s">
        <v>204</v>
      </c>
      <c r="C102" s="51" t="s">
        <v>205</v>
      </c>
      <c r="D102" s="11" t="s">
        <v>67</v>
      </c>
      <c r="E102" s="51" t="s">
        <v>55</v>
      </c>
      <c r="F102" s="54">
        <v>0.039861226851851846</v>
      </c>
      <c r="G102" s="10" t="str">
        <f t="shared" si="3"/>
        <v>6.14/km</v>
      </c>
      <c r="H102" s="39">
        <f t="shared" si="4"/>
        <v>0.013831018518518513</v>
      </c>
      <c r="I102" s="39">
        <f>F102-INDEX($F$4:$F$985,MATCH(D102,$D$4:$D$985,0))</f>
        <v>0.008009606481481482</v>
      </c>
    </row>
    <row r="103" spans="1:9" ht="15" customHeight="1">
      <c r="A103" s="9">
        <v>100</v>
      </c>
      <c r="B103" s="51" t="s">
        <v>170</v>
      </c>
      <c r="C103" s="51" t="s">
        <v>206</v>
      </c>
      <c r="D103" s="11" t="s">
        <v>139</v>
      </c>
      <c r="E103" s="51" t="s">
        <v>207</v>
      </c>
      <c r="F103" s="54">
        <v>0.040027430555555556</v>
      </c>
      <c r="G103" s="10" t="str">
        <f t="shared" si="3"/>
        <v>6.16/km</v>
      </c>
      <c r="H103" s="39">
        <f t="shared" si="4"/>
        <v>0.013997222222222223</v>
      </c>
      <c r="I103" s="39">
        <f>F103-INDEX($F$4:$F$985,MATCH(D103,$D$4:$D$985,0))</f>
        <v>0.004604629629629625</v>
      </c>
    </row>
    <row r="104" spans="1:9" ht="15" customHeight="1">
      <c r="A104" s="9">
        <v>101</v>
      </c>
      <c r="B104" s="51" t="s">
        <v>208</v>
      </c>
      <c r="C104" s="51" t="s">
        <v>79</v>
      </c>
      <c r="D104" s="11" t="s">
        <v>34</v>
      </c>
      <c r="E104" s="51" t="s">
        <v>132</v>
      </c>
      <c r="F104" s="54">
        <v>0.04013923611111111</v>
      </c>
      <c r="G104" s="10" t="str">
        <f t="shared" si="3"/>
        <v>6.17/km</v>
      </c>
      <c r="H104" s="39">
        <f t="shared" si="4"/>
        <v>0.014109027777777776</v>
      </c>
      <c r="I104" s="39">
        <f>F104-INDEX($F$4:$F$985,MATCH(D104,$D$4:$D$985,0))</f>
        <v>0.011454745370370369</v>
      </c>
    </row>
    <row r="105" spans="1:9" ht="15" customHeight="1">
      <c r="A105" s="9">
        <v>102</v>
      </c>
      <c r="B105" s="51" t="s">
        <v>209</v>
      </c>
      <c r="C105" s="51" t="s">
        <v>210</v>
      </c>
      <c r="D105" s="11" t="s">
        <v>174</v>
      </c>
      <c r="E105" s="51" t="s">
        <v>64</v>
      </c>
      <c r="F105" s="54">
        <v>0.04020671296296296</v>
      </c>
      <c r="G105" s="10" t="str">
        <f t="shared" si="3"/>
        <v>6.18/km</v>
      </c>
      <c r="H105" s="39">
        <f t="shared" si="4"/>
        <v>0.014176504629629626</v>
      </c>
      <c r="I105" s="39">
        <f>F105-INDEX($F$4:$F$985,MATCH(D105,$D$4:$D$985,0))</f>
        <v>0.0021537037037036993</v>
      </c>
    </row>
    <row r="106" spans="1:9" ht="15" customHeight="1">
      <c r="A106" s="9">
        <v>103</v>
      </c>
      <c r="B106" s="51" t="s">
        <v>211</v>
      </c>
      <c r="C106" s="51" t="s">
        <v>212</v>
      </c>
      <c r="D106" s="11" t="s">
        <v>36</v>
      </c>
      <c r="E106" s="51" t="s">
        <v>37</v>
      </c>
      <c r="F106" s="54">
        <v>0.040253125</v>
      </c>
      <c r="G106" s="10" t="str">
        <f t="shared" si="3"/>
        <v>6.18/km</v>
      </c>
      <c r="H106" s="39">
        <f t="shared" si="4"/>
        <v>0.014222916666666668</v>
      </c>
      <c r="I106" s="39">
        <f>F106-INDEX($F$4:$F$985,MATCH(D106,$D$4:$D$985,0))</f>
        <v>0.010247569444444448</v>
      </c>
    </row>
    <row r="107" spans="1:9" ht="15" customHeight="1">
      <c r="A107" s="9">
        <v>104</v>
      </c>
      <c r="B107" s="51" t="s">
        <v>213</v>
      </c>
      <c r="C107" s="51" t="s">
        <v>214</v>
      </c>
      <c r="D107" s="11" t="s">
        <v>113</v>
      </c>
      <c r="E107" s="51" t="s">
        <v>64</v>
      </c>
      <c r="F107" s="54">
        <v>0.040302662037037036</v>
      </c>
      <c r="G107" s="10" t="str">
        <f t="shared" si="3"/>
        <v>6.18/km</v>
      </c>
      <c r="H107" s="39">
        <f t="shared" si="4"/>
        <v>0.014272453703703704</v>
      </c>
      <c r="I107" s="39">
        <f>F107-INDEX($F$4:$F$985,MATCH(D107,$D$4:$D$985,0))</f>
        <v>0.006441087962962964</v>
      </c>
    </row>
    <row r="108" spans="1:9" ht="15" customHeight="1">
      <c r="A108" s="9">
        <v>105</v>
      </c>
      <c r="B108" s="51" t="s">
        <v>215</v>
      </c>
      <c r="C108" s="51" t="s">
        <v>202</v>
      </c>
      <c r="D108" s="11" t="s">
        <v>21</v>
      </c>
      <c r="E108" s="51" t="s">
        <v>58</v>
      </c>
      <c r="F108" s="54">
        <v>0.040373379629629634</v>
      </c>
      <c r="G108" s="10" t="str">
        <f t="shared" si="3"/>
        <v>6.19/km</v>
      </c>
      <c r="H108" s="39">
        <f t="shared" si="4"/>
        <v>0.014343171296296302</v>
      </c>
      <c r="I108" s="39">
        <f>F108-INDEX($F$4:$F$985,MATCH(D108,$D$4:$D$985,0))</f>
        <v>0.013564236111111117</v>
      </c>
    </row>
    <row r="109" spans="1:9" ht="15" customHeight="1">
      <c r="A109" s="9">
        <v>106</v>
      </c>
      <c r="B109" s="51" t="s">
        <v>216</v>
      </c>
      <c r="C109" s="51" t="s">
        <v>217</v>
      </c>
      <c r="D109" s="11" t="s">
        <v>34</v>
      </c>
      <c r="E109" s="51" t="s">
        <v>132</v>
      </c>
      <c r="F109" s="54">
        <v>0.04042662037037038</v>
      </c>
      <c r="G109" s="10" t="str">
        <f t="shared" si="3"/>
        <v>6.20/km</v>
      </c>
      <c r="H109" s="39">
        <f t="shared" si="4"/>
        <v>0.014396412037037044</v>
      </c>
      <c r="I109" s="39">
        <f>F109-INDEX($F$4:$F$985,MATCH(D109,$D$4:$D$985,0))</f>
        <v>0.011742129629629637</v>
      </c>
    </row>
    <row r="110" spans="1:9" ht="15" customHeight="1">
      <c r="A110" s="9">
        <v>107</v>
      </c>
      <c r="B110" s="51" t="s">
        <v>218</v>
      </c>
      <c r="C110" s="51" t="s">
        <v>47</v>
      </c>
      <c r="D110" s="11" t="s">
        <v>67</v>
      </c>
      <c r="E110" s="51" t="s">
        <v>132</v>
      </c>
      <c r="F110" s="54">
        <v>0.04059155092592593</v>
      </c>
      <c r="G110" s="10" t="str">
        <f t="shared" si="3"/>
        <v>6.21/km</v>
      </c>
      <c r="H110" s="39">
        <f t="shared" si="4"/>
        <v>0.014561342592592598</v>
      </c>
      <c r="I110" s="39">
        <f>F110-INDEX($F$4:$F$985,MATCH(D110,$D$4:$D$985,0))</f>
        <v>0.008739930555555567</v>
      </c>
    </row>
    <row r="111" spans="1:9" ht="15" customHeight="1">
      <c r="A111" s="9">
        <v>108</v>
      </c>
      <c r="B111" s="51" t="s">
        <v>219</v>
      </c>
      <c r="C111" s="51" t="s">
        <v>220</v>
      </c>
      <c r="D111" s="11" t="s">
        <v>136</v>
      </c>
      <c r="E111" s="51" t="s">
        <v>221</v>
      </c>
      <c r="F111" s="54">
        <v>0.04080601851851852</v>
      </c>
      <c r="G111" s="10" t="str">
        <f t="shared" si="3"/>
        <v>6.23/km</v>
      </c>
      <c r="H111" s="39">
        <f t="shared" si="4"/>
        <v>0.014775810185185187</v>
      </c>
      <c r="I111" s="39">
        <f>F111-INDEX($F$4:$F$985,MATCH(D111,$D$4:$D$985,0))</f>
        <v>0.005483449074074075</v>
      </c>
    </row>
    <row r="112" spans="1:9" ht="15" customHeight="1">
      <c r="A112" s="9">
        <v>109</v>
      </c>
      <c r="B112" s="51" t="s">
        <v>222</v>
      </c>
      <c r="C112" s="51" t="s">
        <v>223</v>
      </c>
      <c r="D112" s="11" t="s">
        <v>34</v>
      </c>
      <c r="E112" s="51" t="s">
        <v>104</v>
      </c>
      <c r="F112" s="54">
        <v>0.04088125</v>
      </c>
      <c r="G112" s="10" t="str">
        <f t="shared" si="3"/>
        <v>6.24/km</v>
      </c>
      <c r="H112" s="39">
        <f t="shared" si="4"/>
        <v>0.014851041666666669</v>
      </c>
      <c r="I112" s="39">
        <f>F112-INDEX($F$4:$F$985,MATCH(D112,$D$4:$D$985,0))</f>
        <v>0.012196759259259261</v>
      </c>
    </row>
    <row r="113" spans="1:9" ht="15" customHeight="1">
      <c r="A113" s="9">
        <v>110</v>
      </c>
      <c r="B113" s="51" t="s">
        <v>224</v>
      </c>
      <c r="C113" s="51" t="s">
        <v>162</v>
      </c>
      <c r="D113" s="11" t="s">
        <v>14</v>
      </c>
      <c r="E113" s="51" t="s">
        <v>225</v>
      </c>
      <c r="F113" s="54">
        <v>0.041162962962962964</v>
      </c>
      <c r="G113" s="10" t="str">
        <f t="shared" si="3"/>
        <v>6.27/km</v>
      </c>
      <c r="H113" s="39">
        <f t="shared" si="4"/>
        <v>0.015132754629629631</v>
      </c>
      <c r="I113" s="39">
        <f>F113-INDEX($F$4:$F$985,MATCH(D113,$D$4:$D$985,0))</f>
        <v>0.015132754629629631</v>
      </c>
    </row>
    <row r="114" spans="1:9" ht="15" customHeight="1">
      <c r="A114" s="9">
        <v>111</v>
      </c>
      <c r="B114" s="51" t="s">
        <v>226</v>
      </c>
      <c r="C114" s="51" t="s">
        <v>121</v>
      </c>
      <c r="D114" s="11" t="s">
        <v>14</v>
      </c>
      <c r="E114" s="51" t="s">
        <v>132</v>
      </c>
      <c r="F114" s="54">
        <v>0.04121053240740741</v>
      </c>
      <c r="G114" s="10" t="str">
        <f t="shared" si="3"/>
        <v>6.27/km</v>
      </c>
      <c r="H114" s="39">
        <f t="shared" si="4"/>
        <v>0.015180324074074075</v>
      </c>
      <c r="I114" s="39">
        <f>F114-INDEX($F$4:$F$985,MATCH(D114,$D$4:$D$985,0))</f>
        <v>0.015180324074074075</v>
      </c>
    </row>
    <row r="115" spans="1:9" ht="15" customHeight="1">
      <c r="A115" s="9">
        <v>112</v>
      </c>
      <c r="B115" s="51" t="s">
        <v>227</v>
      </c>
      <c r="C115" s="51" t="s">
        <v>228</v>
      </c>
      <c r="D115" s="11" t="s">
        <v>136</v>
      </c>
      <c r="E115" s="51" t="s">
        <v>104</v>
      </c>
      <c r="F115" s="54">
        <v>0.04141145833333333</v>
      </c>
      <c r="G115" s="10" t="str">
        <f t="shared" si="3"/>
        <v>6.29/km</v>
      </c>
      <c r="H115" s="39">
        <f t="shared" si="4"/>
        <v>0.015381249999999999</v>
      </c>
      <c r="I115" s="39">
        <f>F115-INDEX($F$4:$F$985,MATCH(D115,$D$4:$D$985,0))</f>
        <v>0.006088888888888887</v>
      </c>
    </row>
    <row r="116" spans="1:9" ht="15" customHeight="1">
      <c r="A116" s="9">
        <v>113</v>
      </c>
      <c r="B116" s="51" t="s">
        <v>229</v>
      </c>
      <c r="C116" s="51" t="s">
        <v>230</v>
      </c>
      <c r="D116" s="11" t="s">
        <v>14</v>
      </c>
      <c r="E116" s="51" t="s">
        <v>48</v>
      </c>
      <c r="F116" s="54">
        <v>0.041753935185185186</v>
      </c>
      <c r="G116" s="10" t="str">
        <f t="shared" si="3"/>
        <v>6.32/km</v>
      </c>
      <c r="H116" s="39">
        <f t="shared" si="4"/>
        <v>0.015723726851851853</v>
      </c>
      <c r="I116" s="39">
        <f>F116-INDEX($F$4:$F$985,MATCH(D116,$D$4:$D$985,0))</f>
        <v>0.015723726851851853</v>
      </c>
    </row>
    <row r="117" spans="1:9" ht="15" customHeight="1">
      <c r="A117" s="9">
        <v>114</v>
      </c>
      <c r="B117" s="51" t="s">
        <v>231</v>
      </c>
      <c r="C117" s="51" t="s">
        <v>54</v>
      </c>
      <c r="D117" s="11" t="s">
        <v>160</v>
      </c>
      <c r="E117" s="51" t="s">
        <v>55</v>
      </c>
      <c r="F117" s="54">
        <v>0.04218078703703704</v>
      </c>
      <c r="G117" s="10" t="str">
        <f t="shared" si="3"/>
        <v>6.36/km</v>
      </c>
      <c r="H117" s="39">
        <f t="shared" si="4"/>
        <v>0.016150578703703705</v>
      </c>
      <c r="I117" s="39">
        <f>F117-INDEX($F$4:$F$985,MATCH(D117,$D$4:$D$985,0))</f>
        <v>0.00492638888888889</v>
      </c>
    </row>
    <row r="118" spans="1:9" ht="15" customHeight="1">
      <c r="A118" s="9">
        <v>115</v>
      </c>
      <c r="B118" s="51" t="s">
        <v>232</v>
      </c>
      <c r="C118" s="51" t="s">
        <v>233</v>
      </c>
      <c r="D118" s="11" t="s">
        <v>174</v>
      </c>
      <c r="E118" s="51" t="s">
        <v>37</v>
      </c>
      <c r="F118" s="54">
        <v>0.04261157407407407</v>
      </c>
      <c r="G118" s="10" t="str">
        <f t="shared" si="3"/>
        <v>6.40/km</v>
      </c>
      <c r="H118" s="39">
        <f t="shared" si="4"/>
        <v>0.01658136574074074</v>
      </c>
      <c r="I118" s="39">
        <f>F118-INDEX($F$4:$F$985,MATCH(D118,$D$4:$D$985,0))</f>
        <v>0.004558564814814814</v>
      </c>
    </row>
    <row r="119" spans="1:9" ht="15" customHeight="1">
      <c r="A119" s="9">
        <v>116</v>
      </c>
      <c r="B119" s="51" t="s">
        <v>234</v>
      </c>
      <c r="C119" s="51" t="s">
        <v>235</v>
      </c>
      <c r="D119" s="11" t="s">
        <v>113</v>
      </c>
      <c r="E119" s="51" t="s">
        <v>236</v>
      </c>
      <c r="F119" s="54">
        <v>0.04261782407407407</v>
      </c>
      <c r="G119" s="10" t="str">
        <f t="shared" si="3"/>
        <v>6.40/km</v>
      </c>
      <c r="H119" s="39">
        <f t="shared" si="4"/>
        <v>0.01658761574074074</v>
      </c>
      <c r="I119" s="39">
        <f>F119-INDEX($F$4:$F$985,MATCH(D119,$D$4:$D$985,0))</f>
        <v>0.00875625</v>
      </c>
    </row>
    <row r="120" spans="1:9" ht="15" customHeight="1">
      <c r="A120" s="9">
        <v>117</v>
      </c>
      <c r="B120" s="51" t="s">
        <v>237</v>
      </c>
      <c r="C120" s="51" t="s">
        <v>238</v>
      </c>
      <c r="D120" s="11" t="s">
        <v>36</v>
      </c>
      <c r="E120" s="51" t="s">
        <v>58</v>
      </c>
      <c r="F120" s="54">
        <v>0.043307407407407406</v>
      </c>
      <c r="G120" s="10" t="str">
        <f t="shared" si="3"/>
        <v>6.47/km</v>
      </c>
      <c r="H120" s="39">
        <f t="shared" si="4"/>
        <v>0.017277199074074073</v>
      </c>
      <c r="I120" s="39">
        <f>F120-INDEX($F$4:$F$985,MATCH(D120,$D$4:$D$985,0))</f>
        <v>0.013301851851851853</v>
      </c>
    </row>
    <row r="121" spans="1:9" ht="15" customHeight="1">
      <c r="A121" s="9">
        <v>118</v>
      </c>
      <c r="B121" s="51" t="s">
        <v>239</v>
      </c>
      <c r="C121" s="51" t="s">
        <v>240</v>
      </c>
      <c r="D121" s="11" t="s">
        <v>21</v>
      </c>
      <c r="E121" s="51" t="s">
        <v>58</v>
      </c>
      <c r="F121" s="54">
        <v>0.044494675925925924</v>
      </c>
      <c r="G121" s="10" t="str">
        <f t="shared" si="3"/>
        <v>6.58/km</v>
      </c>
      <c r="H121" s="39">
        <f t="shared" si="4"/>
        <v>0.01846446759259259</v>
      </c>
      <c r="I121" s="39">
        <f>F121-INDEX($F$4:$F$985,MATCH(D121,$D$4:$D$985,0))</f>
        <v>0.017685532407407407</v>
      </c>
    </row>
    <row r="122" spans="1:9" ht="15" customHeight="1">
      <c r="A122" s="9">
        <v>119</v>
      </c>
      <c r="B122" s="51" t="s">
        <v>241</v>
      </c>
      <c r="C122" s="51" t="s">
        <v>242</v>
      </c>
      <c r="D122" s="11" t="s">
        <v>136</v>
      </c>
      <c r="E122" s="51" t="s">
        <v>132</v>
      </c>
      <c r="F122" s="54">
        <v>0.04453993055555555</v>
      </c>
      <c r="G122" s="10" t="str">
        <f t="shared" si="3"/>
        <v>6.58/km</v>
      </c>
      <c r="H122" s="39">
        <f t="shared" si="4"/>
        <v>0.01850972222222222</v>
      </c>
      <c r="I122" s="39">
        <f>F122-INDEX($F$4:$F$985,MATCH(D122,$D$4:$D$985,0))</f>
        <v>0.009217361111111107</v>
      </c>
    </row>
    <row r="123" spans="1:9" ht="15" customHeight="1">
      <c r="A123" s="9">
        <v>120</v>
      </c>
      <c r="B123" s="51" t="s">
        <v>243</v>
      </c>
      <c r="C123" s="51" t="s">
        <v>242</v>
      </c>
      <c r="D123" s="11" t="s">
        <v>136</v>
      </c>
      <c r="E123" s="51" t="s">
        <v>132</v>
      </c>
      <c r="F123" s="54">
        <v>0.04454363425925926</v>
      </c>
      <c r="G123" s="10" t="str">
        <f t="shared" si="3"/>
        <v>6.58/km</v>
      </c>
      <c r="H123" s="39">
        <f t="shared" si="4"/>
        <v>0.018513425925925926</v>
      </c>
      <c r="I123" s="39">
        <f>F123-INDEX($F$4:$F$985,MATCH(D123,$D$4:$D$985,0))</f>
        <v>0.009221064814814814</v>
      </c>
    </row>
    <row r="124" spans="1:9" ht="15" customHeight="1">
      <c r="A124" s="9">
        <v>121</v>
      </c>
      <c r="B124" s="51" t="s">
        <v>244</v>
      </c>
      <c r="C124" s="51" t="s">
        <v>99</v>
      </c>
      <c r="D124" s="11" t="s">
        <v>160</v>
      </c>
      <c r="E124" s="51" t="s">
        <v>55</v>
      </c>
      <c r="F124" s="54">
        <v>0.04497858796296297</v>
      </c>
      <c r="G124" s="10" t="str">
        <f t="shared" si="3"/>
        <v>7.02/km</v>
      </c>
      <c r="H124" s="39">
        <f t="shared" si="4"/>
        <v>0.018948379629629634</v>
      </c>
      <c r="I124" s="39">
        <f>F124-INDEX($F$4:$F$985,MATCH(D124,$D$4:$D$985,0))</f>
        <v>0.007724189814814819</v>
      </c>
    </row>
    <row r="125" spans="1:9" ht="15" customHeight="1">
      <c r="A125" s="9">
        <v>122</v>
      </c>
      <c r="B125" s="51" t="s">
        <v>245</v>
      </c>
      <c r="C125" s="51" t="s">
        <v>246</v>
      </c>
      <c r="D125" s="11" t="s">
        <v>247</v>
      </c>
      <c r="E125" s="51" t="s">
        <v>248</v>
      </c>
      <c r="F125" s="54">
        <v>0.04503807870370371</v>
      </c>
      <c r="G125" s="10" t="str">
        <f t="shared" si="3"/>
        <v>7.03/km</v>
      </c>
      <c r="H125" s="39">
        <f t="shared" si="4"/>
        <v>0.019007870370370376</v>
      </c>
      <c r="I125" s="39">
        <f>F125-INDEX($F$4:$F$985,MATCH(D125,$D$4:$D$985,0))</f>
        <v>0</v>
      </c>
    </row>
    <row r="126" spans="1:9" ht="15" customHeight="1">
      <c r="A126" s="9">
        <v>123</v>
      </c>
      <c r="B126" s="51" t="s">
        <v>249</v>
      </c>
      <c r="C126" s="51" t="s">
        <v>185</v>
      </c>
      <c r="D126" s="11" t="s">
        <v>36</v>
      </c>
      <c r="E126" s="51" t="s">
        <v>37</v>
      </c>
      <c r="F126" s="54">
        <v>0.04510208333333333</v>
      </c>
      <c r="G126" s="10" t="str">
        <f t="shared" si="3"/>
        <v>7.04/km</v>
      </c>
      <c r="H126" s="39">
        <f t="shared" si="4"/>
        <v>0.019071874999999995</v>
      </c>
      <c r="I126" s="39">
        <f>F126-INDEX($F$4:$F$985,MATCH(D126,$D$4:$D$985,0))</f>
        <v>0.015096527777777775</v>
      </c>
    </row>
    <row r="127" spans="1:9" ht="15" customHeight="1">
      <c r="A127" s="9">
        <v>124</v>
      </c>
      <c r="B127" s="51" t="s">
        <v>250</v>
      </c>
      <c r="C127" s="51" t="s">
        <v>251</v>
      </c>
      <c r="D127" s="11" t="s">
        <v>21</v>
      </c>
      <c r="E127" s="51" t="s">
        <v>37</v>
      </c>
      <c r="F127" s="54">
        <v>0.0451068287037037</v>
      </c>
      <c r="G127" s="10" t="str">
        <f t="shared" si="3"/>
        <v>7.04/km</v>
      </c>
      <c r="H127" s="39">
        <f t="shared" si="4"/>
        <v>0.01907662037037037</v>
      </c>
      <c r="I127" s="39">
        <f>F127-INDEX($F$4:$F$985,MATCH(D127,$D$4:$D$985,0))</f>
        <v>0.018297685185185184</v>
      </c>
    </row>
    <row r="128" spans="1:9" ht="15" customHeight="1">
      <c r="A128" s="9">
        <v>125</v>
      </c>
      <c r="B128" s="51" t="s">
        <v>252</v>
      </c>
      <c r="C128" s="51" t="s">
        <v>39</v>
      </c>
      <c r="D128" s="11" t="s">
        <v>67</v>
      </c>
      <c r="E128" s="51" t="s">
        <v>253</v>
      </c>
      <c r="F128" s="54">
        <v>0.04752094907407408</v>
      </c>
      <c r="G128" s="10" t="str">
        <f t="shared" si="3"/>
        <v>7.26/km</v>
      </c>
      <c r="H128" s="39">
        <f t="shared" si="4"/>
        <v>0.021490740740740748</v>
      </c>
      <c r="I128" s="39">
        <f>F128-INDEX($F$4:$F$985,MATCH(D128,$D$4:$D$985,0))</f>
        <v>0.015669328703703717</v>
      </c>
    </row>
    <row r="129" spans="1:9" ht="15" customHeight="1">
      <c r="A129" s="9">
        <v>126</v>
      </c>
      <c r="B129" s="51" t="s">
        <v>254</v>
      </c>
      <c r="C129" s="51" t="s">
        <v>255</v>
      </c>
      <c r="D129" s="11" t="s">
        <v>247</v>
      </c>
      <c r="E129" s="51" t="s">
        <v>221</v>
      </c>
      <c r="F129" s="54">
        <v>0.047783912037037045</v>
      </c>
      <c r="G129" s="10" t="str">
        <f t="shared" si="3"/>
        <v>7.29/km</v>
      </c>
      <c r="H129" s="39">
        <f t="shared" si="4"/>
        <v>0.021753703703703713</v>
      </c>
      <c r="I129" s="39">
        <f>F129-INDEX($F$4:$F$985,MATCH(D129,$D$4:$D$985,0))</f>
        <v>0.0027458333333333362</v>
      </c>
    </row>
    <row r="130" spans="1:9" ht="15" customHeight="1">
      <c r="A130" s="9">
        <v>127</v>
      </c>
      <c r="B130" s="51" t="s">
        <v>256</v>
      </c>
      <c r="C130" s="51" t="s">
        <v>257</v>
      </c>
      <c r="D130" s="11" t="s">
        <v>136</v>
      </c>
      <c r="E130" s="51" t="s">
        <v>96</v>
      </c>
      <c r="F130" s="54">
        <v>0.04834270833333334</v>
      </c>
      <c r="G130" s="10" t="str">
        <f t="shared" si="3"/>
        <v>7.34/km</v>
      </c>
      <c r="H130" s="39">
        <f t="shared" si="4"/>
        <v>0.022312500000000006</v>
      </c>
      <c r="I130" s="39">
        <f>F130-INDEX($F$4:$F$985,MATCH(D130,$D$4:$D$985,0))</f>
        <v>0.013020138888888894</v>
      </c>
    </row>
    <row r="131" spans="1:9" ht="15" customHeight="1">
      <c r="A131" s="9">
        <v>128</v>
      </c>
      <c r="B131" s="51" t="s">
        <v>258</v>
      </c>
      <c r="C131" s="51" t="s">
        <v>259</v>
      </c>
      <c r="D131" s="11" t="s">
        <v>14</v>
      </c>
      <c r="E131" s="51" t="s">
        <v>253</v>
      </c>
      <c r="F131" s="54">
        <v>0.04836689814814815</v>
      </c>
      <c r="G131" s="10" t="str">
        <f t="shared" si="3"/>
        <v>7.34/km</v>
      </c>
      <c r="H131" s="39">
        <f t="shared" si="4"/>
        <v>0.02233668981481482</v>
      </c>
      <c r="I131" s="39">
        <f>F131-INDEX($F$4:$F$985,MATCH(D131,$D$4:$D$985,0))</f>
        <v>0.02233668981481482</v>
      </c>
    </row>
    <row r="132" spans="1:9" ht="15" customHeight="1">
      <c r="A132" s="9">
        <v>129</v>
      </c>
      <c r="B132" s="51" t="s">
        <v>260</v>
      </c>
      <c r="C132" s="51" t="s">
        <v>84</v>
      </c>
      <c r="D132" s="11" t="s">
        <v>174</v>
      </c>
      <c r="E132" s="51" t="s">
        <v>75</v>
      </c>
      <c r="F132" s="54">
        <v>0.04912233796296297</v>
      </c>
      <c r="G132" s="10" t="str">
        <f>TEXT(INT((HOUR(F132)*3600+MINUTE(F132)*60+SECOND(F132))/$I$2/60),"0")&amp;"."&amp;TEXT(MOD((HOUR(F132)*3600+MINUTE(F132)*60+SECOND(F132))/$I$2,60),"00")&amp;"/km"</f>
        <v>7.41/km</v>
      </c>
      <c r="H132" s="39">
        <f t="shared" si="4"/>
        <v>0.023092129629629636</v>
      </c>
      <c r="I132" s="39">
        <f>F132-INDEX($F$4:$F$985,MATCH(D132,$D$4:$D$985,0))</f>
        <v>0.01106932870370371</v>
      </c>
    </row>
    <row r="133" spans="1:9" ht="15" customHeight="1">
      <c r="A133" s="12">
        <v>130</v>
      </c>
      <c r="B133" s="52" t="s">
        <v>261</v>
      </c>
      <c r="C133" s="52" t="s">
        <v>103</v>
      </c>
      <c r="D133" s="14" t="s">
        <v>174</v>
      </c>
      <c r="E133" s="52" t="s">
        <v>262</v>
      </c>
      <c r="F133" s="55">
        <v>0.04919988425925926</v>
      </c>
      <c r="G133" s="13" t="str">
        <f>TEXT(INT((HOUR(F133)*3600+MINUTE(F133)*60+SECOND(F133))/$I$2/60),"0")&amp;"."&amp;TEXT(MOD((HOUR(F133)*3600+MINUTE(F133)*60+SECOND(F133))/$I$2,60),"00")&amp;"/km"</f>
        <v>7.42/km</v>
      </c>
      <c r="H133" s="40">
        <f t="shared" si="4"/>
        <v>0.023169675925925927</v>
      </c>
      <c r="I133" s="40">
        <f>F133-INDEX($F$4:$F$985,MATCH(D133,$D$4:$D$985,0))</f>
        <v>0.011146875</v>
      </c>
    </row>
  </sheetData>
  <autoFilter ref="A3:I133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pane ySplit="3" topLeftCell="BM4" activePane="bottomLeft" state="frozen"/>
      <selection pane="topLeft" activeCell="A1" sqref="A1"/>
      <selection pane="bottomLeft" activeCell="H17" sqref="H17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>
      <c r="A1" s="32" t="str">
        <f>Individuale!A1</f>
        <v>Salifaggeta 2ª edizione</v>
      </c>
      <c r="B1" s="33"/>
      <c r="C1" s="34"/>
    </row>
    <row r="2" spans="1:3" ht="33" customHeight="1">
      <c r="A2" s="35" t="str">
        <f>Individuale!A2&amp;" km. "&amp;Individuale!I2</f>
        <v>Soriano del Cimino (VT) Italia - Domenica 17/10/2010 km. 9,2</v>
      </c>
      <c r="B2" s="36"/>
      <c r="C2" s="37"/>
    </row>
    <row r="3" spans="1:3" ht="24.75" customHeight="1">
      <c r="A3" s="23" t="s">
        <v>1</v>
      </c>
      <c r="B3" s="24" t="s">
        <v>5</v>
      </c>
      <c r="C3" s="24" t="s">
        <v>10</v>
      </c>
    </row>
    <row r="4" spans="1:3" ht="15" customHeight="1">
      <c r="A4" s="41">
        <v>1</v>
      </c>
      <c r="B4" s="42" t="s">
        <v>55</v>
      </c>
      <c r="C4" s="47">
        <v>15</v>
      </c>
    </row>
    <row r="5" spans="1:3" ht="15" customHeight="1">
      <c r="A5" s="43">
        <v>2</v>
      </c>
      <c r="B5" s="44" t="s">
        <v>37</v>
      </c>
      <c r="C5" s="48">
        <v>15</v>
      </c>
    </row>
    <row r="6" spans="1:3" ht="15" customHeight="1">
      <c r="A6" s="43">
        <v>3</v>
      </c>
      <c r="B6" s="44" t="s">
        <v>58</v>
      </c>
      <c r="C6" s="48">
        <v>13</v>
      </c>
    </row>
    <row r="7" spans="1:3" ht="15" customHeight="1">
      <c r="A7" s="43">
        <v>4</v>
      </c>
      <c r="B7" s="44" t="s">
        <v>31</v>
      </c>
      <c r="C7" s="48">
        <v>12</v>
      </c>
    </row>
    <row r="8" spans="1:3" ht="15" customHeight="1">
      <c r="A8" s="43">
        <v>5</v>
      </c>
      <c r="B8" s="44" t="s">
        <v>132</v>
      </c>
      <c r="C8" s="48">
        <v>12</v>
      </c>
    </row>
    <row r="9" spans="1:3" ht="15" customHeight="1">
      <c r="A9" s="43">
        <v>6</v>
      </c>
      <c r="B9" s="44" t="s">
        <v>28</v>
      </c>
      <c r="C9" s="48">
        <v>8</v>
      </c>
    </row>
    <row r="10" spans="1:3" ht="15" customHeight="1">
      <c r="A10" s="43">
        <v>7</v>
      </c>
      <c r="B10" s="44" t="s">
        <v>104</v>
      </c>
      <c r="C10" s="48">
        <v>5</v>
      </c>
    </row>
    <row r="11" spans="1:3" ht="15" customHeight="1">
      <c r="A11" s="43">
        <v>8</v>
      </c>
      <c r="B11" s="44" t="s">
        <v>48</v>
      </c>
      <c r="C11" s="48">
        <v>5</v>
      </c>
    </row>
    <row r="12" spans="1:3" ht="15" customHeight="1">
      <c r="A12" s="43">
        <v>9</v>
      </c>
      <c r="B12" s="44" t="s">
        <v>64</v>
      </c>
      <c r="C12" s="48">
        <v>4</v>
      </c>
    </row>
    <row r="13" spans="1:3" ht="15" customHeight="1">
      <c r="A13" s="43">
        <v>10</v>
      </c>
      <c r="B13" s="44" t="s">
        <v>96</v>
      </c>
      <c r="C13" s="48">
        <v>4</v>
      </c>
    </row>
    <row r="14" spans="1:3" ht="15" customHeight="1">
      <c r="A14" s="43">
        <v>11</v>
      </c>
      <c r="B14" s="44" t="s">
        <v>75</v>
      </c>
      <c r="C14" s="48">
        <v>4</v>
      </c>
    </row>
    <row r="15" spans="1:3" ht="15" customHeight="1">
      <c r="A15" s="43">
        <v>12</v>
      </c>
      <c r="B15" s="44" t="s">
        <v>22</v>
      </c>
      <c r="C15" s="48">
        <v>3</v>
      </c>
    </row>
    <row r="16" spans="1:3" ht="15" customHeight="1">
      <c r="A16" s="43">
        <v>13</v>
      </c>
      <c r="B16" s="44" t="s">
        <v>221</v>
      </c>
      <c r="C16" s="48">
        <v>2</v>
      </c>
    </row>
    <row r="17" spans="1:3" ht="15" customHeight="1">
      <c r="A17" s="43">
        <v>14</v>
      </c>
      <c r="B17" s="44" t="s">
        <v>110</v>
      </c>
      <c r="C17" s="48">
        <v>2</v>
      </c>
    </row>
    <row r="18" spans="1:3" ht="15" customHeight="1">
      <c r="A18" s="43">
        <v>15</v>
      </c>
      <c r="B18" s="44" t="s">
        <v>151</v>
      </c>
      <c r="C18" s="48">
        <v>2</v>
      </c>
    </row>
    <row r="19" spans="1:3" ht="15" customHeight="1">
      <c r="A19" s="43">
        <v>16</v>
      </c>
      <c r="B19" s="44" t="s">
        <v>253</v>
      </c>
      <c r="C19" s="48">
        <v>2</v>
      </c>
    </row>
    <row r="20" spans="1:3" ht="15" customHeight="1">
      <c r="A20" s="43">
        <v>17</v>
      </c>
      <c r="B20" s="44" t="s">
        <v>106</v>
      </c>
      <c r="C20" s="48">
        <v>2</v>
      </c>
    </row>
    <row r="21" spans="1:3" ht="15" customHeight="1">
      <c r="A21" s="43">
        <v>18</v>
      </c>
      <c r="B21" s="44" t="s">
        <v>182</v>
      </c>
      <c r="C21" s="48">
        <v>1</v>
      </c>
    </row>
    <row r="22" spans="1:3" ht="15" customHeight="1">
      <c r="A22" s="43">
        <v>19</v>
      </c>
      <c r="B22" s="44" t="s">
        <v>248</v>
      </c>
      <c r="C22" s="48">
        <v>1</v>
      </c>
    </row>
    <row r="23" spans="1:3" ht="15" customHeight="1">
      <c r="A23" s="43">
        <v>20</v>
      </c>
      <c r="B23" s="44" t="s">
        <v>87</v>
      </c>
      <c r="C23" s="48">
        <v>1</v>
      </c>
    </row>
    <row r="24" spans="1:3" ht="15" customHeight="1">
      <c r="A24" s="43">
        <v>21</v>
      </c>
      <c r="B24" s="44" t="s">
        <v>15</v>
      </c>
      <c r="C24" s="48">
        <v>1</v>
      </c>
    </row>
    <row r="25" spans="1:3" ht="15" customHeight="1">
      <c r="A25" s="43">
        <v>22</v>
      </c>
      <c r="B25" s="44" t="s">
        <v>180</v>
      </c>
      <c r="C25" s="48">
        <v>1</v>
      </c>
    </row>
    <row r="26" spans="1:3" ht="15" customHeight="1">
      <c r="A26" s="43">
        <v>23</v>
      </c>
      <c r="B26" s="44" t="s">
        <v>125</v>
      </c>
      <c r="C26" s="48">
        <v>1</v>
      </c>
    </row>
    <row r="27" spans="1:3" ht="15" customHeight="1">
      <c r="A27" s="43">
        <v>24</v>
      </c>
      <c r="B27" s="44" t="s">
        <v>25</v>
      </c>
      <c r="C27" s="48">
        <v>1</v>
      </c>
    </row>
    <row r="28" spans="1:3" ht="15" customHeight="1">
      <c r="A28" s="43">
        <v>25</v>
      </c>
      <c r="B28" s="44" t="s">
        <v>85</v>
      </c>
      <c r="C28" s="48">
        <v>1</v>
      </c>
    </row>
    <row r="29" spans="1:3" ht="15" customHeight="1">
      <c r="A29" s="43">
        <v>26</v>
      </c>
      <c r="B29" s="44" t="s">
        <v>262</v>
      </c>
      <c r="C29" s="48">
        <v>1</v>
      </c>
    </row>
    <row r="30" spans="1:3" ht="15" customHeight="1">
      <c r="A30" s="43">
        <v>27</v>
      </c>
      <c r="B30" s="44" t="s">
        <v>163</v>
      </c>
      <c r="C30" s="48">
        <v>1</v>
      </c>
    </row>
    <row r="31" spans="1:3" ht="15" customHeight="1">
      <c r="A31" s="43">
        <v>28</v>
      </c>
      <c r="B31" s="44" t="s">
        <v>167</v>
      </c>
      <c r="C31" s="48">
        <v>1</v>
      </c>
    </row>
    <row r="32" spans="1:3" ht="15" customHeight="1">
      <c r="A32" s="43">
        <v>29</v>
      </c>
      <c r="B32" s="44" t="s">
        <v>225</v>
      </c>
      <c r="C32" s="48">
        <v>1</v>
      </c>
    </row>
    <row r="33" spans="1:3" ht="15" customHeight="1">
      <c r="A33" s="43">
        <v>30</v>
      </c>
      <c r="B33" s="44" t="s">
        <v>45</v>
      </c>
      <c r="C33" s="48">
        <v>1</v>
      </c>
    </row>
    <row r="34" spans="1:3" ht="15" customHeight="1">
      <c r="A34" s="43">
        <v>31</v>
      </c>
      <c r="B34" s="44" t="s">
        <v>236</v>
      </c>
      <c r="C34" s="48">
        <v>1</v>
      </c>
    </row>
    <row r="35" spans="1:3" ht="15" customHeight="1">
      <c r="A35" s="43">
        <v>32</v>
      </c>
      <c r="B35" s="44" t="s">
        <v>40</v>
      </c>
      <c r="C35" s="48">
        <v>1</v>
      </c>
    </row>
    <row r="36" spans="1:3" ht="15" customHeight="1">
      <c r="A36" s="43">
        <v>33</v>
      </c>
      <c r="B36" s="44" t="s">
        <v>207</v>
      </c>
      <c r="C36" s="48">
        <v>1</v>
      </c>
    </row>
    <row r="37" spans="1:3" ht="15" customHeight="1">
      <c r="A37" s="43">
        <v>34</v>
      </c>
      <c r="B37" s="44" t="s">
        <v>171</v>
      </c>
      <c r="C37" s="48">
        <v>1</v>
      </c>
    </row>
    <row r="38" spans="1:3" ht="15" customHeight="1">
      <c r="A38" s="43">
        <v>35</v>
      </c>
      <c r="B38" s="44" t="s">
        <v>11</v>
      </c>
      <c r="C38" s="48">
        <v>1</v>
      </c>
    </row>
    <row r="39" spans="1:3" ht="15" customHeight="1">
      <c r="A39" s="43">
        <v>36</v>
      </c>
      <c r="B39" s="44" t="s">
        <v>119</v>
      </c>
      <c r="C39" s="48">
        <v>1</v>
      </c>
    </row>
    <row r="40" spans="1:3" ht="15" customHeight="1">
      <c r="A40" s="45">
        <v>37</v>
      </c>
      <c r="B40" s="46" t="s">
        <v>18</v>
      </c>
      <c r="C40" s="49">
        <v>1</v>
      </c>
    </row>
    <row r="41" ht="12.75">
      <c r="C41" s="4">
        <f>SUM(C4:C40)</f>
        <v>130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2010-10-18T07:58:09Z</dcterms:modified>
  <cp:category/>
  <cp:version/>
  <cp:contentType/>
  <cp:contentStatus/>
</cp:coreProperties>
</file>