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<sst xmlns="http://schemas.openxmlformats.org/spreadsheetml/2006/main" count="324" uniqueCount="197">
  <si>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</si>
  <si>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</si>
  <si>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</si>
  <si>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</si>
  <si>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</si>
  <si>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</si>
  <si>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</si>
  <si>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</si>
  <si>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</si>
  <si>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</si>
  <si>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</si>
  <si>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G.S. BANCARI ROMANI</t>
  </si>
  <si>
    <t>ALBERTO  DI PETRILLO</t>
  </si>
  <si>
    <t>C</t>
  </si>
  <si>
    <t>ATL. VINCI SI</t>
  </si>
  <si>
    <t>2.09.49</t>
  </si>
  <si>
    <t>CLAUDIO  LEONCINI</t>
  </si>
  <si>
    <t>2.13.42</t>
  </si>
  <si>
    <t>TIZIANO   DIADEI</t>
  </si>
  <si>
    <t>B</t>
  </si>
  <si>
    <t>G.S.  LATINA  RUNNERS</t>
  </si>
  <si>
    <t>2.19.36</t>
  </si>
  <si>
    <t>DANIELE  SPERANDEI</t>
  </si>
  <si>
    <t>A</t>
  </si>
  <si>
    <t>UISP VERZARI - ATL. CVA TREVI</t>
  </si>
  <si>
    <t>2.29.39</t>
  </si>
  <si>
    <t>ANTONIO  MARTINI</t>
  </si>
  <si>
    <t>LIBERO</t>
  </si>
  <si>
    <t>2.32.36</t>
  </si>
  <si>
    <t>MARCO  MANZI</t>
  </si>
  <si>
    <t>D</t>
  </si>
  <si>
    <t>2.32.44</t>
  </si>
  <si>
    <t>GIORGIO  TAZZA</t>
  </si>
  <si>
    <t>AMATORI PODISTICA TERNI</t>
  </si>
  <si>
    <t>2.33.54</t>
  </si>
  <si>
    <t>EMILIANO  PILERI</t>
  </si>
  <si>
    <t>A.S.D. RUNNERS  SANGEMINI</t>
  </si>
  <si>
    <t>2.36.23</t>
  </si>
  <si>
    <t>ALDO  RONCI</t>
  </si>
  <si>
    <t>2.36.54</t>
  </si>
  <si>
    <t>MARIO  SERPI</t>
  </si>
  <si>
    <t>F</t>
  </si>
  <si>
    <t>FF.GG.  SIMONI</t>
  </si>
  <si>
    <t>2.38.39</t>
  </si>
  <si>
    <t>DAVID  GIACOMELLI</t>
  </si>
  <si>
    <t>2.40.36</t>
  </si>
  <si>
    <t>BRUNO  DIONISI</t>
  </si>
  <si>
    <t>K 42 GROUPAMA</t>
  </si>
  <si>
    <t>2.41.38</t>
  </si>
  <si>
    <t>FRANCESCO  SCHISANO</t>
  </si>
  <si>
    <t>G.P. ATL. FALERIA</t>
  </si>
  <si>
    <t>2.42.06</t>
  </si>
  <si>
    <t>MAURO  SEVERONI</t>
  </si>
  <si>
    <t>CITTADUCALE RUNNERS CLUB</t>
  </si>
  <si>
    <t>2.44.45</t>
  </si>
  <si>
    <t>JANE  KACHENGE</t>
  </si>
  <si>
    <t>Q</t>
  </si>
  <si>
    <t>2.45.07</t>
  </si>
  <si>
    <t>DANIELE  DANTE</t>
  </si>
  <si>
    <t>2.48.50</t>
  </si>
  <si>
    <t>GIUSEPPE  MATTEUCCI</t>
  </si>
  <si>
    <t>E</t>
  </si>
  <si>
    <t>ATL. VITA</t>
  </si>
  <si>
    <t>2.48.54</t>
  </si>
  <si>
    <t>ANGELO  MAZZOLI</t>
  </si>
  <si>
    <t>2.49.09</t>
  </si>
  <si>
    <t>RENZO  D'ANDREA</t>
  </si>
  <si>
    <t>USA AVEZZANO</t>
  </si>
  <si>
    <t>2.49.21</t>
  </si>
  <si>
    <t>LEONE  CASTELLANA</t>
  </si>
  <si>
    <t>2.50.24</t>
  </si>
  <si>
    <t>ADEMO  BUZZI</t>
  </si>
  <si>
    <t>UISP  MONTEROTONDO</t>
  </si>
  <si>
    <t>2.50.58</t>
  </si>
  <si>
    <t>FABIO  PIERANTOZZI</t>
  </si>
  <si>
    <t>2.52.31</t>
  </si>
  <si>
    <t>MARIA GRAZIA   MIGNOGNA</t>
  </si>
  <si>
    <t>P</t>
  </si>
  <si>
    <t>A.S.D ANGUILLARA SABAZIA</t>
  </si>
  <si>
    <t>2.52.36</t>
  </si>
  <si>
    <t>SILVERIO   LUMACA</t>
  </si>
  <si>
    <t>LIBERTAS ATL. CASTELGANDOLFO</t>
  </si>
  <si>
    <t>2.54.17</t>
  </si>
  <si>
    <t>DANIELE SILVIOLI</t>
  </si>
  <si>
    <t>2.55.57</t>
  </si>
  <si>
    <t>SANTI ALLEGRA</t>
  </si>
  <si>
    <t>A.S.D. ALBATROS RM</t>
  </si>
  <si>
    <t>2.56.50</t>
  </si>
  <si>
    <t>SILVIA  STRAMENGA</t>
  </si>
  <si>
    <t>M</t>
  </si>
  <si>
    <t>3.00.25</t>
  </si>
  <si>
    <t>MASSIMILIANO  GIANCOTTI</t>
  </si>
  <si>
    <t>3.00.41</t>
  </si>
  <si>
    <t>ADRIANO  LEIDI</t>
  </si>
  <si>
    <t>H</t>
  </si>
  <si>
    <t>ATLETICA  ENI</t>
  </si>
  <si>
    <t>3.01.03</t>
  </si>
  <si>
    <t>STEFANO  PRIORI</t>
  </si>
  <si>
    <t>UISP ROMA</t>
  </si>
  <si>
    <t>3.01.07</t>
  </si>
  <si>
    <t>PIERA  SCARSELLA</t>
  </si>
  <si>
    <t>R</t>
  </si>
  <si>
    <t xml:space="preserve">G.S. CAT SPORT ROMA </t>
  </si>
  <si>
    <t>3.01.28</t>
  </si>
  <si>
    <t>GIUSEPPE  NOBILE</t>
  </si>
  <si>
    <t>G</t>
  </si>
  <si>
    <t>3.02.26</t>
  </si>
  <si>
    <t>PAOLO  SOLFANELLI</t>
  </si>
  <si>
    <t>A.S. RUNNERS  SANGEMINI</t>
  </si>
  <si>
    <t>3.05.22</t>
  </si>
  <si>
    <t>GAETANO  SETTEVENDEMMIE</t>
  </si>
  <si>
    <t>POD. LUCO DE' MARSI</t>
  </si>
  <si>
    <t>3.06.31</t>
  </si>
  <si>
    <t>ANTONIO  CAROZZA</t>
  </si>
  <si>
    <t>A.S.D. ATL. LA SBARRA</t>
  </si>
  <si>
    <t>3.08.03</t>
  </si>
  <si>
    <t>GIULIANO  GENNARI</t>
  </si>
  <si>
    <t>3.08.52</t>
  </si>
  <si>
    <t>CARLO ALBERTO PICA</t>
  </si>
  <si>
    <t>3.09.29</t>
  </si>
  <si>
    <t>LUCA D'ALESSANDRI</t>
  </si>
  <si>
    <t>A.S.R.C. ANGUILLARA SABAZIA</t>
  </si>
  <si>
    <t>3.09.52</t>
  </si>
  <si>
    <t>MARA  CECCHINI</t>
  </si>
  <si>
    <t>ATL. AMATORI  VELLETRI</t>
  </si>
  <si>
    <t>3.09.56</t>
  </si>
  <si>
    <t>CARLA  NERI</t>
  </si>
  <si>
    <t>3.10.57</t>
  </si>
  <si>
    <t>ROBERTO  DI VITTORIO</t>
  </si>
  <si>
    <t>RIETI IN CORSA</t>
  </si>
  <si>
    <t>3.12.00</t>
  </si>
  <si>
    <t>ALFONSO  ANGRISANI</t>
  </si>
  <si>
    <t>3.13.35</t>
  </si>
  <si>
    <t>ADRIANO  SIMOTTI</t>
  </si>
  <si>
    <t>STUDENTESCA CASSA DI RISPARMIO DI RIETI</t>
  </si>
  <si>
    <t>3.17.19</t>
  </si>
  <si>
    <t>ELISABETTA  ZERINI</t>
  </si>
  <si>
    <t>3.17.35</t>
  </si>
  <si>
    <t>STEFANO  IACOPONI</t>
  </si>
  <si>
    <t>POL. G. CASTELLO ROMA</t>
  </si>
  <si>
    <t>3.18.14</t>
  </si>
  <si>
    <t>MARIO  D'ADAMO</t>
  </si>
  <si>
    <t>3.18.44</t>
  </si>
  <si>
    <t>MAURO  BIANCHI</t>
  </si>
  <si>
    <t>UISP  ROMA</t>
  </si>
  <si>
    <t>3.20.27</t>
  </si>
  <si>
    <t>ORESTE  MANCINI</t>
  </si>
  <si>
    <t>LIBERATLETICA ARIS ROMA</t>
  </si>
  <si>
    <t>3.22.47</t>
  </si>
  <si>
    <t>CARLO  PONA</t>
  </si>
  <si>
    <t>A.S.D.  ENEA</t>
  </si>
  <si>
    <t>3.23.24</t>
  </si>
  <si>
    <t>LAURA  DUCHI</t>
  </si>
  <si>
    <t>3.24.50</t>
  </si>
  <si>
    <t>ENNIO  BOSCHERINI</t>
  </si>
  <si>
    <t>ATL. PèOMEZIA  MEDIOLANUM</t>
  </si>
  <si>
    <t>3.27.00</t>
  </si>
  <si>
    <t>LUCA  CARATTO</t>
  </si>
  <si>
    <t>3.29.13</t>
  </si>
  <si>
    <t>ANTONIO  CAROSI</t>
  </si>
  <si>
    <t>3.29.27</t>
  </si>
  <si>
    <t>PAOLO  RATTO</t>
  </si>
  <si>
    <t>G.S. LBM SPORT ROMA</t>
  </si>
  <si>
    <t>3.30.27</t>
  </si>
  <si>
    <t>SIMONE  SANTUCCI</t>
  </si>
  <si>
    <t>3.32.09</t>
  </si>
  <si>
    <t>GIANFRANCO  LUCIANI</t>
  </si>
  <si>
    <t>ATL. ROCCA DI PAPA</t>
  </si>
  <si>
    <t>3.34.40</t>
  </si>
  <si>
    <t>ANGELO  SCOPPETTUOLO</t>
  </si>
  <si>
    <t>3.38.08</t>
  </si>
  <si>
    <t>PIETRO  DI FILIPPO</t>
  </si>
  <si>
    <t>3.38.11</t>
  </si>
  <si>
    <t>TONINO  PELLINO</t>
  </si>
  <si>
    <t>G.S.A. ATLETICA INSIEME</t>
  </si>
  <si>
    <t>3.41.28</t>
  </si>
  <si>
    <t>MAURIZIO  LISCI</t>
  </si>
  <si>
    <t>A.C.R.S. OUTDOOR RIETI</t>
  </si>
  <si>
    <t>3.47.47</t>
  </si>
  <si>
    <t>MARCELLO  VETTESE</t>
  </si>
  <si>
    <t>3.49.20</t>
  </si>
  <si>
    <t>IVO  BARCHIESI</t>
  </si>
  <si>
    <t>3.51.22</t>
  </si>
  <si>
    <t>GIOVANNI  DE ROSA</t>
  </si>
  <si>
    <t>3.57.54</t>
  </si>
  <si>
    <t>MARIA GRAZIA  VECCHI</t>
  </si>
  <si>
    <t>RUNNERS RIETI</t>
  </si>
  <si>
    <t>LUCIO  ERNESTO    CHIOCCA</t>
  </si>
  <si>
    <t>4.03.50</t>
  </si>
  <si>
    <t>GIANLUIGI  ANTONINI</t>
  </si>
  <si>
    <t>4.22.23</t>
  </si>
  <si>
    <t>FEDERICO  VEROLI</t>
  </si>
  <si>
    <t>4.32.05</t>
  </si>
  <si>
    <t>GIANCARLO  BROGI</t>
  </si>
  <si>
    <t>4.32.40</t>
  </si>
  <si>
    <t>Maratona del lago del Salto 1ª edizione</t>
  </si>
  <si>
    <t>Lago del Salto (RT) Italia - Domenica 12/07/2009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</si>
</sst>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53" customWidth="1"/>
    <col min="6" max="6" width="10.140625" style="3" customWidth="1"/>
    <col min="7" max="9" width="10.140625" style="4" customWidth="1"/>
  </cols>
  <sheetData>
    <row r="1" spans="1:9" ht="24.75" customHeight="1" thickBot="1">
      <c r="A1" s="24" t="s">
        <v>195</v>
      </c>
      <c r="B1" s="24"/>
      <c r="C1" s="24"/>
      <c r="D1" s="24"/>
      <c r="E1" s="24"/>
      <c r="F1" s="24"/>
      <c r="G1" s="25"/>
      <c r="H1" s="25"/>
      <c r="I1" s="25"/>
    </row>
    <row r="2" spans="1:9" ht="24.75" customHeight="1" thickBot="1">
      <c r="A2" s="26" t="s">
        <v>196</v>
      </c>
      <c r="B2" s="27"/>
      <c r="C2" s="27"/>
      <c r="D2" s="27"/>
      <c r="E2" s="27"/>
      <c r="F2" s="27"/>
      <c r="G2" s="28"/>
      <c r="H2" s="5" t="s">
        <v>0</v>
      </c>
      <c r="I2" s="6">
        <v>32.2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38">
        <v>1</v>
      </c>
      <c r="B4" s="47" t="s">
        <v>12</v>
      </c>
      <c r="C4" s="50"/>
      <c r="D4" s="38" t="s">
        <v>13</v>
      </c>
      <c r="E4" s="41" t="s">
        <v>14</v>
      </c>
      <c r="F4" s="42" t="s">
        <v>15</v>
      </c>
      <c r="G4" s="21" t="str">
        <f aca="true" t="shared" si="0" ref="G4:G67">TEXT(INT((HOUR(F4)*3600+MINUTE(F4)*60+SECOND(F4))/$I$2/60),"0")&amp;"."&amp;TEXT(MOD((HOUR(F4)*3600+MINUTE(F4)*60+SECOND(F4))/$I$2,60),"00")&amp;"/km"</f>
        <v>4.02/km</v>
      </c>
      <c r="H4" s="9">
        <f aca="true" t="shared" si="1" ref="H4:H28">F4-$F$4</f>
        <v>0</v>
      </c>
      <c r="I4" s="9">
        <f>F4-INDEX($F$4:$F$709,MATCH(D4,$D$4:$D$709,0))</f>
        <v>0</v>
      </c>
    </row>
    <row r="5" spans="1:9" s="1" customFormat="1" ht="15" customHeight="1">
      <c r="A5" s="39">
        <v>2</v>
      </c>
      <c r="B5" s="48" t="s">
        <v>16</v>
      </c>
      <c r="C5" s="51"/>
      <c r="D5" s="39" t="s">
        <v>13</v>
      </c>
      <c r="E5" s="43" t="s">
        <v>11</v>
      </c>
      <c r="F5" s="44" t="s">
        <v>17</v>
      </c>
      <c r="G5" s="7" t="str">
        <f t="shared" si="0"/>
        <v>4.09/km</v>
      </c>
      <c r="H5" s="10">
        <f t="shared" si="1"/>
        <v>0.0026967592592592737</v>
      </c>
      <c r="I5" s="10">
        <f>F5-INDEX($F$4:$F$709,MATCH(D5,$D$4:$D$709,0))</f>
        <v>0.0026967592592592737</v>
      </c>
    </row>
    <row r="6" spans="1:9" s="1" customFormat="1" ht="15" customHeight="1">
      <c r="A6" s="39">
        <v>3</v>
      </c>
      <c r="B6" s="48" t="s">
        <v>18</v>
      </c>
      <c r="C6" s="51"/>
      <c r="D6" s="39" t="s">
        <v>19</v>
      </c>
      <c r="E6" s="43" t="s">
        <v>20</v>
      </c>
      <c r="F6" s="44" t="s">
        <v>21</v>
      </c>
      <c r="G6" s="7" t="str">
        <f t="shared" si="0"/>
        <v>4.20/km</v>
      </c>
      <c r="H6" s="10">
        <f t="shared" si="1"/>
        <v>0.006793981481481484</v>
      </c>
      <c r="I6" s="10">
        <f>F6-INDEX($F$4:$F$709,MATCH(D6,$D$4:$D$709,0))</f>
        <v>0</v>
      </c>
    </row>
    <row r="7" spans="1:9" s="1" customFormat="1" ht="15" customHeight="1">
      <c r="A7" s="39">
        <v>4</v>
      </c>
      <c r="B7" s="48" t="s">
        <v>22</v>
      </c>
      <c r="C7" s="51"/>
      <c r="D7" s="39" t="s">
        <v>23</v>
      </c>
      <c r="E7" s="43" t="s">
        <v>24</v>
      </c>
      <c r="F7" s="44" t="s">
        <v>25</v>
      </c>
      <c r="G7" s="7" t="str">
        <f t="shared" si="0"/>
        <v>4.39/km</v>
      </c>
      <c r="H7" s="10">
        <f t="shared" si="1"/>
        <v>0.013773148148148145</v>
      </c>
      <c r="I7" s="10">
        <f>F7-INDEX($F$4:$F$709,MATCH(D7,$D$4:$D$709,0))</f>
        <v>0</v>
      </c>
    </row>
    <row r="8" spans="1:9" s="1" customFormat="1" ht="15" customHeight="1">
      <c r="A8" s="39">
        <v>5</v>
      </c>
      <c r="B8" s="48" t="s">
        <v>26</v>
      </c>
      <c r="C8" s="51"/>
      <c r="D8" s="39" t="s">
        <v>19</v>
      </c>
      <c r="E8" s="43" t="s">
        <v>27</v>
      </c>
      <c r="F8" s="44" t="s">
        <v>28</v>
      </c>
      <c r="G8" s="7" t="str">
        <f t="shared" si="0"/>
        <v>4.44/km</v>
      </c>
      <c r="H8" s="10">
        <f t="shared" si="1"/>
        <v>0.01582175925925927</v>
      </c>
      <c r="I8" s="10">
        <f>F8-INDEX($F$4:$F$709,MATCH(D8,$D$4:$D$709,0))</f>
        <v>0.009027777777777787</v>
      </c>
    </row>
    <row r="9" spans="1:9" s="1" customFormat="1" ht="15" customHeight="1">
      <c r="A9" s="39">
        <v>6</v>
      </c>
      <c r="B9" s="48" t="s">
        <v>29</v>
      </c>
      <c r="C9" s="51"/>
      <c r="D9" s="39" t="s">
        <v>30</v>
      </c>
      <c r="E9" s="43" t="s">
        <v>11</v>
      </c>
      <c r="F9" s="44" t="s">
        <v>31</v>
      </c>
      <c r="G9" s="7" t="str">
        <f t="shared" si="0"/>
        <v>4.45/km</v>
      </c>
      <c r="H9" s="10">
        <f t="shared" si="1"/>
        <v>0.01591435185185186</v>
      </c>
      <c r="I9" s="10">
        <f>F9-INDEX($F$4:$F$709,MATCH(D9,$D$4:$D$709,0))</f>
        <v>0</v>
      </c>
    </row>
    <row r="10" spans="1:9" s="1" customFormat="1" ht="15" customHeight="1">
      <c r="A10" s="39">
        <v>7</v>
      </c>
      <c r="B10" s="48" t="s">
        <v>32</v>
      </c>
      <c r="C10" s="51"/>
      <c r="D10" s="39" t="s">
        <v>30</v>
      </c>
      <c r="E10" s="43" t="s">
        <v>33</v>
      </c>
      <c r="F10" s="44" t="s">
        <v>34</v>
      </c>
      <c r="G10" s="7" t="str">
        <f t="shared" si="0"/>
        <v>4.47/km</v>
      </c>
      <c r="H10" s="10">
        <f t="shared" si="1"/>
        <v>0.016724537037037038</v>
      </c>
      <c r="I10" s="10">
        <f>F10-INDEX($F$4:$F$709,MATCH(D10,$D$4:$D$709,0))</f>
        <v>0.0008101851851851777</v>
      </c>
    </row>
    <row r="11" spans="1:9" s="1" customFormat="1" ht="15" customHeight="1">
      <c r="A11" s="39">
        <v>8</v>
      </c>
      <c r="B11" s="48" t="s">
        <v>35</v>
      </c>
      <c r="C11" s="51"/>
      <c r="D11" s="39" t="s">
        <v>23</v>
      </c>
      <c r="E11" s="43" t="s">
        <v>36</v>
      </c>
      <c r="F11" s="44" t="s">
        <v>37</v>
      </c>
      <c r="G11" s="7" t="str">
        <f t="shared" si="0"/>
        <v>4.51/km</v>
      </c>
      <c r="H11" s="10">
        <f t="shared" si="1"/>
        <v>0.018449074074074062</v>
      </c>
      <c r="I11" s="10">
        <f>F11-INDEX($F$4:$F$709,MATCH(D11,$D$4:$D$709,0))</f>
        <v>0.004675925925925917</v>
      </c>
    </row>
    <row r="12" spans="1:9" s="1" customFormat="1" ht="15" customHeight="1">
      <c r="A12" s="39">
        <v>9</v>
      </c>
      <c r="B12" s="48" t="s">
        <v>38</v>
      </c>
      <c r="C12" s="51"/>
      <c r="D12" s="39" t="s">
        <v>13</v>
      </c>
      <c r="E12" s="43" t="s">
        <v>11</v>
      </c>
      <c r="F12" s="44" t="s">
        <v>39</v>
      </c>
      <c r="G12" s="7" t="str">
        <f t="shared" si="0"/>
        <v>4.52/km</v>
      </c>
      <c r="H12" s="10">
        <f t="shared" si="1"/>
        <v>0.018807870370370378</v>
      </c>
      <c r="I12" s="10">
        <f>F12-INDEX($F$4:$F$709,MATCH(D12,$D$4:$D$709,0))</f>
        <v>0.018807870370370378</v>
      </c>
    </row>
    <row r="13" spans="1:9" s="1" customFormat="1" ht="15" customHeight="1">
      <c r="A13" s="39">
        <v>10</v>
      </c>
      <c r="B13" s="48" t="s">
        <v>40</v>
      </c>
      <c r="C13" s="51"/>
      <c r="D13" s="39" t="s">
        <v>41</v>
      </c>
      <c r="E13" s="43" t="s">
        <v>42</v>
      </c>
      <c r="F13" s="44" t="s">
        <v>43</v>
      </c>
      <c r="G13" s="7" t="str">
        <f t="shared" si="0"/>
        <v>4.56/km</v>
      </c>
      <c r="H13" s="10">
        <f t="shared" si="1"/>
        <v>0.02002314814814815</v>
      </c>
      <c r="I13" s="10">
        <f>F13-INDEX($F$4:$F$709,MATCH(D13,$D$4:$D$709,0))</f>
        <v>0</v>
      </c>
    </row>
    <row r="14" spans="1:9" s="1" customFormat="1" ht="15" customHeight="1">
      <c r="A14" s="39">
        <v>11</v>
      </c>
      <c r="B14" s="48" t="s">
        <v>44</v>
      </c>
      <c r="C14" s="51"/>
      <c r="D14" s="39" t="s">
        <v>23</v>
      </c>
      <c r="E14" s="43" t="s">
        <v>36</v>
      </c>
      <c r="F14" s="44" t="s">
        <v>45</v>
      </c>
      <c r="G14" s="7" t="str">
        <f t="shared" si="0"/>
        <v>4.59/km</v>
      </c>
      <c r="H14" s="10">
        <f t="shared" si="1"/>
        <v>0.02137731481481482</v>
      </c>
      <c r="I14" s="10">
        <f>F14-INDEX($F$4:$F$709,MATCH(D14,$D$4:$D$709,0))</f>
        <v>0.007604166666666676</v>
      </c>
    </row>
    <row r="15" spans="1:9" s="1" customFormat="1" ht="15" customHeight="1">
      <c r="A15" s="39">
        <v>12</v>
      </c>
      <c r="B15" s="48" t="s">
        <v>46</v>
      </c>
      <c r="C15" s="51"/>
      <c r="D15" s="39" t="s">
        <v>30</v>
      </c>
      <c r="E15" s="43" t="s">
        <v>47</v>
      </c>
      <c r="F15" s="44" t="s">
        <v>48</v>
      </c>
      <c r="G15" s="7" t="str">
        <f t="shared" si="0"/>
        <v>5.01/km</v>
      </c>
      <c r="H15" s="10">
        <f t="shared" si="1"/>
        <v>0.02209490740740741</v>
      </c>
      <c r="I15" s="10">
        <f>F15-INDEX($F$4:$F$709,MATCH(D15,$D$4:$D$709,0))</f>
        <v>0.00618055555555555</v>
      </c>
    </row>
    <row r="16" spans="1:9" s="1" customFormat="1" ht="15" customHeight="1">
      <c r="A16" s="39">
        <v>13</v>
      </c>
      <c r="B16" s="48" t="s">
        <v>49</v>
      </c>
      <c r="C16" s="51"/>
      <c r="D16" s="39" t="s">
        <v>41</v>
      </c>
      <c r="E16" s="43" t="s">
        <v>50</v>
      </c>
      <c r="F16" s="44" t="s">
        <v>51</v>
      </c>
      <c r="G16" s="7" t="str">
        <f t="shared" si="0"/>
        <v>5.02/km</v>
      </c>
      <c r="H16" s="10">
        <f t="shared" si="1"/>
        <v>0.022418981481481484</v>
      </c>
      <c r="I16" s="10">
        <f>F16-INDEX($F$4:$F$709,MATCH(D16,$D$4:$D$709,0))</f>
        <v>0.002395833333333333</v>
      </c>
    </row>
    <row r="17" spans="1:9" s="1" customFormat="1" ht="15" customHeight="1">
      <c r="A17" s="39">
        <v>14</v>
      </c>
      <c r="B17" s="48" t="s">
        <v>52</v>
      </c>
      <c r="C17" s="51"/>
      <c r="D17" s="39" t="s">
        <v>41</v>
      </c>
      <c r="E17" s="43" t="s">
        <v>53</v>
      </c>
      <c r="F17" s="44" t="s">
        <v>54</v>
      </c>
      <c r="G17" s="7" t="str">
        <f t="shared" si="0"/>
        <v>5.07/km</v>
      </c>
      <c r="H17" s="10">
        <f t="shared" si="1"/>
        <v>0.024259259259259272</v>
      </c>
      <c r="I17" s="10">
        <f>F17-INDEX($F$4:$F$709,MATCH(D17,$D$4:$D$709,0))</f>
        <v>0.004236111111111121</v>
      </c>
    </row>
    <row r="18" spans="1:9" s="1" customFormat="1" ht="15" customHeight="1">
      <c r="A18" s="39">
        <v>15</v>
      </c>
      <c r="B18" s="48" t="s">
        <v>55</v>
      </c>
      <c r="C18" s="51"/>
      <c r="D18" s="39" t="s">
        <v>56</v>
      </c>
      <c r="E18" s="43" t="s">
        <v>11</v>
      </c>
      <c r="F18" s="44" t="s">
        <v>57</v>
      </c>
      <c r="G18" s="7" t="str">
        <f t="shared" si="0"/>
        <v>5.08/km</v>
      </c>
      <c r="H18" s="10">
        <f t="shared" si="1"/>
        <v>0.02451388888888889</v>
      </c>
      <c r="I18" s="10">
        <f>F18-INDEX($F$4:$F$709,MATCH(D18,$D$4:$D$709,0))</f>
        <v>0</v>
      </c>
    </row>
    <row r="19" spans="1:9" s="1" customFormat="1" ht="15" customHeight="1">
      <c r="A19" s="39">
        <v>16</v>
      </c>
      <c r="B19" s="48" t="s">
        <v>58</v>
      </c>
      <c r="C19" s="51"/>
      <c r="D19" s="39" t="s">
        <v>23</v>
      </c>
      <c r="E19" s="43" t="s">
        <v>53</v>
      </c>
      <c r="F19" s="44" t="s">
        <v>59</v>
      </c>
      <c r="G19" s="7" t="str">
        <f t="shared" si="0"/>
        <v>5.15/km</v>
      </c>
      <c r="H19" s="10">
        <f t="shared" si="1"/>
        <v>0.027094907407407415</v>
      </c>
      <c r="I19" s="10">
        <f>F19-INDEX($F$4:$F$709,MATCH(D19,$D$4:$D$709,0))</f>
        <v>0.01332175925925927</v>
      </c>
    </row>
    <row r="20" spans="1:9" s="1" customFormat="1" ht="15" customHeight="1">
      <c r="A20" s="39">
        <v>17</v>
      </c>
      <c r="B20" s="48" t="s">
        <v>60</v>
      </c>
      <c r="C20" s="51"/>
      <c r="D20" s="39" t="s">
        <v>61</v>
      </c>
      <c r="E20" s="43" t="s">
        <v>62</v>
      </c>
      <c r="F20" s="44" t="s">
        <v>63</v>
      </c>
      <c r="G20" s="7" t="str">
        <f t="shared" si="0"/>
        <v>5.15/km</v>
      </c>
      <c r="H20" s="10">
        <f t="shared" si="1"/>
        <v>0.02714120370370371</v>
      </c>
      <c r="I20" s="10">
        <f>F20-INDEX($F$4:$F$709,MATCH(D20,$D$4:$D$709,0))</f>
        <v>0</v>
      </c>
    </row>
    <row r="21" spans="1:9" s="1" customFormat="1" ht="15" customHeight="1">
      <c r="A21" s="39">
        <v>18</v>
      </c>
      <c r="B21" s="48" t="s">
        <v>64</v>
      </c>
      <c r="C21" s="51"/>
      <c r="D21" s="39" t="s">
        <v>19</v>
      </c>
      <c r="E21" s="43" t="s">
        <v>11</v>
      </c>
      <c r="F21" s="44" t="s">
        <v>65</v>
      </c>
      <c r="G21" s="7" t="str">
        <f t="shared" si="0"/>
        <v>5.15/km</v>
      </c>
      <c r="H21" s="10">
        <f t="shared" si="1"/>
        <v>0.02731481481481482</v>
      </c>
      <c r="I21" s="10">
        <f>F21-INDEX($F$4:$F$709,MATCH(D21,$D$4:$D$709,0))</f>
        <v>0.020520833333333335</v>
      </c>
    </row>
    <row r="22" spans="1:9" s="1" customFormat="1" ht="15" customHeight="1">
      <c r="A22" s="39">
        <v>19</v>
      </c>
      <c r="B22" s="48" t="s">
        <v>66</v>
      </c>
      <c r="C22" s="51"/>
      <c r="D22" s="39" t="s">
        <v>30</v>
      </c>
      <c r="E22" s="43" t="s">
        <v>67</v>
      </c>
      <c r="F22" s="44" t="s">
        <v>68</v>
      </c>
      <c r="G22" s="7" t="str">
        <f t="shared" si="0"/>
        <v>5.16/km</v>
      </c>
      <c r="H22" s="10">
        <f t="shared" si="1"/>
        <v>0.027453703703703702</v>
      </c>
      <c r="I22" s="10">
        <f>F22-INDEX($F$4:$F$709,MATCH(D22,$D$4:$D$709,0))</f>
        <v>0.011539351851851842</v>
      </c>
    </row>
    <row r="23" spans="1:9" s="1" customFormat="1" ht="15" customHeight="1">
      <c r="A23" s="39">
        <v>20</v>
      </c>
      <c r="B23" s="48" t="s">
        <v>69</v>
      </c>
      <c r="C23" s="51"/>
      <c r="D23" s="39" t="s">
        <v>41</v>
      </c>
      <c r="E23" s="43" t="s">
        <v>11</v>
      </c>
      <c r="F23" s="44" t="s">
        <v>70</v>
      </c>
      <c r="G23" s="7" t="str">
        <f t="shared" si="0"/>
        <v>5.18/km</v>
      </c>
      <c r="H23" s="10">
        <f t="shared" si="1"/>
        <v>0.028182870370370372</v>
      </c>
      <c r="I23" s="10">
        <f>F23-INDEX($F$4:$F$709,MATCH(D23,$D$4:$D$709,0))</f>
        <v>0.008159722222222221</v>
      </c>
    </row>
    <row r="24" spans="1:9" s="1" customFormat="1" ht="15" customHeight="1">
      <c r="A24" s="39">
        <v>21</v>
      </c>
      <c r="B24" s="48" t="s">
        <v>71</v>
      </c>
      <c r="C24" s="51"/>
      <c r="D24" s="39" t="s">
        <v>13</v>
      </c>
      <c r="E24" s="43" t="s">
        <v>72</v>
      </c>
      <c r="F24" s="44" t="s">
        <v>73</v>
      </c>
      <c r="G24" s="7" t="str">
        <f t="shared" si="0"/>
        <v>5.19/km</v>
      </c>
      <c r="H24" s="10">
        <f t="shared" si="1"/>
        <v>0.028576388888888887</v>
      </c>
      <c r="I24" s="10">
        <f>F24-INDEX($F$4:$F$709,MATCH(D24,$D$4:$D$709,0))</f>
        <v>0.028576388888888887</v>
      </c>
    </row>
    <row r="25" spans="1:9" s="1" customFormat="1" ht="15" customHeight="1">
      <c r="A25" s="39">
        <v>22</v>
      </c>
      <c r="B25" s="48" t="s">
        <v>74</v>
      </c>
      <c r="C25" s="51"/>
      <c r="D25" s="39" t="s">
        <v>19</v>
      </c>
      <c r="E25" s="43" t="s">
        <v>11</v>
      </c>
      <c r="F25" s="44" t="s">
        <v>75</v>
      </c>
      <c r="G25" s="7" t="str">
        <f t="shared" si="0"/>
        <v>5.21/km</v>
      </c>
      <c r="H25" s="10">
        <f t="shared" si="1"/>
        <v>0.029652777777777778</v>
      </c>
      <c r="I25" s="10">
        <f>F25-INDEX($F$4:$F$709,MATCH(D25,$D$4:$D$709,0))</f>
        <v>0.022858796296296294</v>
      </c>
    </row>
    <row r="26" spans="1:9" s="1" customFormat="1" ht="15" customHeight="1">
      <c r="A26" s="39">
        <v>23</v>
      </c>
      <c r="B26" s="48" t="s">
        <v>76</v>
      </c>
      <c r="C26" s="51"/>
      <c r="D26" s="39" t="s">
        <v>77</v>
      </c>
      <c r="E26" s="43" t="s">
        <v>78</v>
      </c>
      <c r="F26" s="44" t="s">
        <v>79</v>
      </c>
      <c r="G26" s="7" t="str">
        <f t="shared" si="0"/>
        <v>5.22/km</v>
      </c>
      <c r="H26" s="10">
        <f t="shared" si="1"/>
        <v>0.029710648148148167</v>
      </c>
      <c r="I26" s="10">
        <f>F26-INDEX($F$4:$F$709,MATCH(D26,$D$4:$D$709,0))</f>
        <v>0</v>
      </c>
    </row>
    <row r="27" spans="1:9" s="2" customFormat="1" ht="15" customHeight="1">
      <c r="A27" s="39">
        <v>24</v>
      </c>
      <c r="B27" s="48" t="s">
        <v>80</v>
      </c>
      <c r="C27" s="51"/>
      <c r="D27" s="39" t="s">
        <v>41</v>
      </c>
      <c r="E27" s="43" t="s">
        <v>81</v>
      </c>
      <c r="F27" s="44" t="s">
        <v>82</v>
      </c>
      <c r="G27" s="7" t="str">
        <f t="shared" si="0"/>
        <v>5.25/km</v>
      </c>
      <c r="H27" s="10">
        <f t="shared" si="1"/>
        <v>0.030879629629629646</v>
      </c>
      <c r="I27" s="10">
        <f>F27-INDEX($F$4:$F$709,MATCH(D27,$D$4:$D$709,0))</f>
        <v>0.010856481481481495</v>
      </c>
    </row>
    <row r="28" spans="1:9" s="1" customFormat="1" ht="15" customHeight="1">
      <c r="A28" s="39">
        <v>25</v>
      </c>
      <c r="B28" s="48" t="s">
        <v>83</v>
      </c>
      <c r="C28" s="51"/>
      <c r="D28" s="39" t="s">
        <v>30</v>
      </c>
      <c r="E28" s="43" t="s">
        <v>11</v>
      </c>
      <c r="F28" s="44" t="s">
        <v>84</v>
      </c>
      <c r="G28" s="7" t="str">
        <f t="shared" si="0"/>
        <v>5.28/km</v>
      </c>
      <c r="H28" s="10">
        <f t="shared" si="1"/>
        <v>0.032037037037037044</v>
      </c>
      <c r="I28" s="10">
        <f>F28-INDEX($F$4:$F$709,MATCH(D28,$D$4:$D$709,0))</f>
        <v>0.016122685185185184</v>
      </c>
    </row>
    <row r="29" spans="1:9" s="1" customFormat="1" ht="15" customHeight="1">
      <c r="A29" s="39">
        <v>26</v>
      </c>
      <c r="B29" s="48" t="s">
        <v>85</v>
      </c>
      <c r="C29" s="51"/>
      <c r="D29" s="39" t="s">
        <v>30</v>
      </c>
      <c r="E29" s="43" t="s">
        <v>86</v>
      </c>
      <c r="F29" s="44" t="s">
        <v>87</v>
      </c>
      <c r="G29" s="7" t="str">
        <f t="shared" si="0"/>
        <v>5.30/km</v>
      </c>
      <c r="H29" s="10">
        <f>F29-$F$4</f>
        <v>0.03265046296296298</v>
      </c>
      <c r="I29" s="10">
        <f>F29-INDEX($F$4:$F$709,MATCH(D29,$D$4:$D$709,0))</f>
        <v>0.01673611111111112</v>
      </c>
    </row>
    <row r="30" spans="1:9" s="1" customFormat="1" ht="15" customHeight="1">
      <c r="A30" s="39">
        <v>27</v>
      </c>
      <c r="B30" s="48" t="s">
        <v>88</v>
      </c>
      <c r="C30" s="51"/>
      <c r="D30" s="39" t="s">
        <v>89</v>
      </c>
      <c r="E30" s="43" t="s">
        <v>11</v>
      </c>
      <c r="F30" s="44" t="s">
        <v>90</v>
      </c>
      <c r="G30" s="7" t="str">
        <f t="shared" si="0"/>
        <v>5.36/km</v>
      </c>
      <c r="H30" s="10">
        <f>F30-$F$4</f>
        <v>0.0351388888888889</v>
      </c>
      <c r="I30" s="10">
        <f>F30-INDEX($F$4:$F$709,MATCH(D30,$D$4:$D$709,0))</f>
        <v>0</v>
      </c>
    </row>
    <row r="31" spans="1:9" s="1" customFormat="1" ht="15" customHeight="1">
      <c r="A31" s="39">
        <v>28</v>
      </c>
      <c r="B31" s="48" t="s">
        <v>91</v>
      </c>
      <c r="C31" s="51"/>
      <c r="D31" s="39" t="s">
        <v>19</v>
      </c>
      <c r="E31" s="43" t="s">
        <v>11</v>
      </c>
      <c r="F31" s="44" t="s">
        <v>92</v>
      </c>
      <c r="G31" s="7" t="str">
        <f t="shared" si="0"/>
        <v>5.37/km</v>
      </c>
      <c r="H31" s="10">
        <f>F31-$F$4</f>
        <v>0.03532407407407408</v>
      </c>
      <c r="I31" s="10">
        <f>F31-INDEX($F$4:$F$709,MATCH(D31,$D$4:$D$709,0))</f>
        <v>0.028530092592592593</v>
      </c>
    </row>
    <row r="32" spans="1:9" s="1" customFormat="1" ht="15" customHeight="1">
      <c r="A32" s="39">
        <v>29</v>
      </c>
      <c r="B32" s="48" t="s">
        <v>93</v>
      </c>
      <c r="C32" s="51"/>
      <c r="D32" s="39" t="s">
        <v>94</v>
      </c>
      <c r="E32" s="43" t="s">
        <v>95</v>
      </c>
      <c r="F32" s="44" t="s">
        <v>96</v>
      </c>
      <c r="G32" s="7" t="str">
        <f t="shared" si="0"/>
        <v>5.37/km</v>
      </c>
      <c r="H32" s="10">
        <f>F32-$F$4</f>
        <v>0.03557870370370371</v>
      </c>
      <c r="I32" s="10">
        <f>F32-INDEX($F$4:$F$709,MATCH(D32,$D$4:$D$709,0))</f>
        <v>0</v>
      </c>
    </row>
    <row r="33" spans="1:9" s="1" customFormat="1" ht="15" customHeight="1">
      <c r="A33" s="39">
        <v>30</v>
      </c>
      <c r="B33" s="48" t="s">
        <v>97</v>
      </c>
      <c r="C33" s="51"/>
      <c r="D33" s="39" t="s">
        <v>30</v>
      </c>
      <c r="E33" s="43" t="s">
        <v>98</v>
      </c>
      <c r="F33" s="44" t="s">
        <v>99</v>
      </c>
      <c r="G33" s="7" t="str">
        <f t="shared" si="0"/>
        <v>5.37/km</v>
      </c>
      <c r="H33" s="10">
        <f>F33-$F$4</f>
        <v>0.035625000000000004</v>
      </c>
      <c r="I33" s="10">
        <f>F33-INDEX($F$4:$F$709,MATCH(D33,$D$4:$D$709,0))</f>
        <v>0.019710648148148144</v>
      </c>
    </row>
    <row r="34" spans="1:9" s="1" customFormat="1" ht="15" customHeight="1">
      <c r="A34" s="39">
        <v>31</v>
      </c>
      <c r="B34" s="48" t="s">
        <v>100</v>
      </c>
      <c r="C34" s="51"/>
      <c r="D34" s="39" t="s">
        <v>101</v>
      </c>
      <c r="E34" s="43" t="s">
        <v>102</v>
      </c>
      <c r="F34" s="44" t="s">
        <v>103</v>
      </c>
      <c r="G34" s="7" t="str">
        <f t="shared" si="0"/>
        <v>5.38/km</v>
      </c>
      <c r="H34" s="10">
        <f aca="true" t="shared" si="2" ref="H34:H55">F34-$F$4</f>
        <v>0.03586805555555554</v>
      </c>
      <c r="I34" s="10">
        <f>F34-INDEX($F$4:$F$709,MATCH(D34,$D$4:$D$709,0))</f>
        <v>0</v>
      </c>
    </row>
    <row r="35" spans="1:9" ht="15" customHeight="1">
      <c r="A35" s="39">
        <v>32</v>
      </c>
      <c r="B35" s="48" t="s">
        <v>104</v>
      </c>
      <c r="C35" s="51"/>
      <c r="D35" s="39" t="s">
        <v>105</v>
      </c>
      <c r="E35" s="43" t="s">
        <v>102</v>
      </c>
      <c r="F35" s="44" t="s">
        <v>106</v>
      </c>
      <c r="G35" s="7" t="str">
        <f t="shared" si="0"/>
        <v>5.40/km</v>
      </c>
      <c r="H35" s="10">
        <f t="shared" si="2"/>
        <v>0.03653935185185185</v>
      </c>
      <c r="I35" s="10">
        <f>F35-INDEX($F$4:$F$709,MATCH(D35,$D$4:$D$709,0))</f>
        <v>0</v>
      </c>
    </row>
    <row r="36" spans="1:9" ht="15" customHeight="1">
      <c r="A36" s="39">
        <v>33</v>
      </c>
      <c r="B36" s="48" t="s">
        <v>107</v>
      </c>
      <c r="C36" s="51"/>
      <c r="D36" s="39" t="s">
        <v>19</v>
      </c>
      <c r="E36" s="43" t="s">
        <v>108</v>
      </c>
      <c r="F36" s="44" t="s">
        <v>109</v>
      </c>
      <c r="G36" s="7" t="str">
        <f t="shared" si="0"/>
        <v>5.45/km</v>
      </c>
      <c r="H36" s="10">
        <f t="shared" si="2"/>
        <v>0.03857638888888888</v>
      </c>
      <c r="I36" s="10">
        <f>F36-INDEX($F$4:$F$709,MATCH(D36,$D$4:$D$709,0))</f>
        <v>0.0317824074074074</v>
      </c>
    </row>
    <row r="37" spans="1:9" ht="15" customHeight="1">
      <c r="A37" s="39">
        <v>34</v>
      </c>
      <c r="B37" s="48" t="s">
        <v>110</v>
      </c>
      <c r="C37" s="51"/>
      <c r="D37" s="39" t="s">
        <v>41</v>
      </c>
      <c r="E37" s="43" t="s">
        <v>111</v>
      </c>
      <c r="F37" s="44" t="s">
        <v>112</v>
      </c>
      <c r="G37" s="7" t="str">
        <f t="shared" si="0"/>
        <v>5.48/km</v>
      </c>
      <c r="H37" s="10">
        <f t="shared" si="2"/>
        <v>0.03937500000000001</v>
      </c>
      <c r="I37" s="10">
        <f>F37-INDEX($F$4:$F$709,MATCH(D37,$D$4:$D$709,0))</f>
        <v>0.019351851851851856</v>
      </c>
    </row>
    <row r="38" spans="1:9" ht="15" customHeight="1">
      <c r="A38" s="39">
        <v>35</v>
      </c>
      <c r="B38" s="48" t="s">
        <v>113</v>
      </c>
      <c r="C38" s="51"/>
      <c r="D38" s="39" t="s">
        <v>13</v>
      </c>
      <c r="E38" s="43" t="s">
        <v>114</v>
      </c>
      <c r="F38" s="44" t="s">
        <v>115</v>
      </c>
      <c r="G38" s="7" t="str">
        <f t="shared" si="0"/>
        <v>5.50/km</v>
      </c>
      <c r="H38" s="10">
        <f t="shared" si="2"/>
        <v>0.04043981481481483</v>
      </c>
      <c r="I38" s="10">
        <f>F38-INDEX($F$4:$F$709,MATCH(D38,$D$4:$D$709,0))</f>
        <v>0.04043981481481483</v>
      </c>
    </row>
    <row r="39" spans="1:9" ht="15" customHeight="1">
      <c r="A39" s="39">
        <v>36</v>
      </c>
      <c r="B39" s="48" t="s">
        <v>116</v>
      </c>
      <c r="C39" s="51"/>
      <c r="D39" s="39" t="s">
        <v>105</v>
      </c>
      <c r="E39" s="43" t="s">
        <v>33</v>
      </c>
      <c r="F39" s="44" t="s">
        <v>117</v>
      </c>
      <c r="G39" s="7" t="str">
        <f t="shared" si="0"/>
        <v>5.52/km</v>
      </c>
      <c r="H39" s="10">
        <f t="shared" si="2"/>
        <v>0.04100694444444446</v>
      </c>
      <c r="I39" s="10">
        <f>F39-INDEX($F$4:$F$709,MATCH(D39,$D$4:$D$709,0))</f>
        <v>0.004467592592592606</v>
      </c>
    </row>
    <row r="40" spans="1:9" ht="15" customHeight="1">
      <c r="A40" s="39">
        <v>37</v>
      </c>
      <c r="B40" s="48" t="s">
        <v>118</v>
      </c>
      <c r="C40" s="51"/>
      <c r="D40" s="39" t="s">
        <v>30</v>
      </c>
      <c r="E40" s="43" t="s">
        <v>11</v>
      </c>
      <c r="F40" s="44" t="s">
        <v>119</v>
      </c>
      <c r="G40" s="7" t="str">
        <f t="shared" si="0"/>
        <v>5.53/km</v>
      </c>
      <c r="H40" s="10">
        <f t="shared" si="2"/>
        <v>0.04143518518518517</v>
      </c>
      <c r="I40" s="10">
        <f>F40-INDEX($F$4:$F$709,MATCH(D40,$D$4:$D$709,0))</f>
        <v>0.025520833333333312</v>
      </c>
    </row>
    <row r="41" spans="1:9" ht="15" customHeight="1">
      <c r="A41" s="39">
        <v>38</v>
      </c>
      <c r="B41" s="48" t="s">
        <v>120</v>
      </c>
      <c r="C41" s="51"/>
      <c r="D41" s="39" t="s">
        <v>19</v>
      </c>
      <c r="E41" s="43" t="s">
        <v>121</v>
      </c>
      <c r="F41" s="44" t="s">
        <v>122</v>
      </c>
      <c r="G41" s="7" t="str">
        <f t="shared" si="0"/>
        <v>5.54/km</v>
      </c>
      <c r="H41" s="10">
        <f t="shared" si="2"/>
        <v>0.0417013888888889</v>
      </c>
      <c r="I41" s="10">
        <f>F41-INDEX($F$4:$F$709,MATCH(D41,$D$4:$D$709,0))</f>
        <v>0.034907407407407415</v>
      </c>
    </row>
    <row r="42" spans="1:9" ht="15" customHeight="1">
      <c r="A42" s="39">
        <v>39</v>
      </c>
      <c r="B42" s="48" t="s">
        <v>123</v>
      </c>
      <c r="C42" s="51"/>
      <c r="D42" s="39" t="s">
        <v>89</v>
      </c>
      <c r="E42" s="43" t="s">
        <v>124</v>
      </c>
      <c r="F42" s="44" t="s">
        <v>125</v>
      </c>
      <c r="G42" s="7" t="str">
        <f t="shared" si="0"/>
        <v>5.54/km</v>
      </c>
      <c r="H42" s="10">
        <f t="shared" si="2"/>
        <v>0.04174768518518519</v>
      </c>
      <c r="I42" s="10">
        <f>F42-INDEX($F$4:$F$709,MATCH(D42,$D$4:$D$709,0))</f>
        <v>0.006608796296296293</v>
      </c>
    </row>
    <row r="43" spans="1:9" ht="15" customHeight="1">
      <c r="A43" s="39">
        <v>40</v>
      </c>
      <c r="B43" s="48" t="s">
        <v>126</v>
      </c>
      <c r="C43" s="51"/>
      <c r="D43" s="39" t="s">
        <v>89</v>
      </c>
      <c r="E43" s="43" t="s">
        <v>108</v>
      </c>
      <c r="F43" s="44" t="s">
        <v>127</v>
      </c>
      <c r="G43" s="7" t="str">
        <f t="shared" si="0"/>
        <v>5.56/km</v>
      </c>
      <c r="H43" s="10">
        <f t="shared" si="2"/>
        <v>0.0424537037037037</v>
      </c>
      <c r="I43" s="10">
        <f>F43-INDEX($F$4:$F$709,MATCH(D43,$D$4:$D$709,0))</f>
        <v>0.007314814814814802</v>
      </c>
    </row>
    <row r="44" spans="1:9" ht="15" customHeight="1">
      <c r="A44" s="39">
        <v>41</v>
      </c>
      <c r="B44" s="48" t="s">
        <v>128</v>
      </c>
      <c r="C44" s="51"/>
      <c r="D44" s="39" t="s">
        <v>30</v>
      </c>
      <c r="E44" s="43" t="s">
        <v>129</v>
      </c>
      <c r="F44" s="44" t="s">
        <v>130</v>
      </c>
      <c r="G44" s="7" t="str">
        <f t="shared" si="0"/>
        <v>5.58/km</v>
      </c>
      <c r="H44" s="10">
        <f t="shared" si="2"/>
        <v>0.04318287037037037</v>
      </c>
      <c r="I44" s="10">
        <f>F44-INDEX($F$4:$F$709,MATCH(D44,$D$4:$D$709,0))</f>
        <v>0.02726851851851851</v>
      </c>
    </row>
    <row r="45" spans="1:9" ht="15" customHeight="1">
      <c r="A45" s="39">
        <v>42</v>
      </c>
      <c r="B45" s="48" t="s">
        <v>131</v>
      </c>
      <c r="C45" s="51"/>
      <c r="D45" s="39" t="s">
        <v>30</v>
      </c>
      <c r="E45" s="43" t="s">
        <v>11</v>
      </c>
      <c r="F45" s="44" t="s">
        <v>132</v>
      </c>
      <c r="G45" s="7" t="str">
        <f t="shared" si="0"/>
        <v>6.01/km</v>
      </c>
      <c r="H45" s="10">
        <f t="shared" si="2"/>
        <v>0.044282407407407395</v>
      </c>
      <c r="I45" s="10">
        <f>F45-INDEX($F$4:$F$709,MATCH(D45,$D$4:$D$709,0))</f>
        <v>0.028368055555555535</v>
      </c>
    </row>
    <row r="46" spans="1:9" ht="15" customHeight="1">
      <c r="A46" s="39">
        <v>43</v>
      </c>
      <c r="B46" s="48" t="s">
        <v>133</v>
      </c>
      <c r="C46" s="51"/>
      <c r="D46" s="39" t="s">
        <v>61</v>
      </c>
      <c r="E46" s="43" t="s">
        <v>134</v>
      </c>
      <c r="F46" s="44" t="s">
        <v>135</v>
      </c>
      <c r="G46" s="7" t="str">
        <f t="shared" si="0"/>
        <v>6.08/km</v>
      </c>
      <c r="H46" s="10">
        <f t="shared" si="2"/>
        <v>0.046874999999999986</v>
      </c>
      <c r="I46" s="10">
        <f>F46-INDEX($F$4:$F$709,MATCH(D46,$D$4:$D$709,0))</f>
        <v>0.019733796296296277</v>
      </c>
    </row>
    <row r="47" spans="1:9" ht="15" customHeight="1">
      <c r="A47" s="39">
        <v>44</v>
      </c>
      <c r="B47" s="48" t="s">
        <v>136</v>
      </c>
      <c r="C47" s="51"/>
      <c r="D47" s="39" t="s">
        <v>89</v>
      </c>
      <c r="E47" s="43" t="s">
        <v>108</v>
      </c>
      <c r="F47" s="44" t="s">
        <v>137</v>
      </c>
      <c r="G47" s="7" t="str">
        <f t="shared" si="0"/>
        <v>6.08/km</v>
      </c>
      <c r="H47" s="10">
        <f t="shared" si="2"/>
        <v>0.04706018518518519</v>
      </c>
      <c r="I47" s="10">
        <f>F47-INDEX($F$4:$F$709,MATCH(D47,$D$4:$D$709,0))</f>
        <v>0.011921296296296291</v>
      </c>
    </row>
    <row r="48" spans="1:9" ht="15" customHeight="1">
      <c r="A48" s="39">
        <v>45</v>
      </c>
      <c r="B48" s="48" t="s">
        <v>138</v>
      </c>
      <c r="C48" s="51"/>
      <c r="D48" s="39" t="s">
        <v>61</v>
      </c>
      <c r="E48" s="43" t="s">
        <v>139</v>
      </c>
      <c r="F48" s="44" t="s">
        <v>140</v>
      </c>
      <c r="G48" s="7" t="str">
        <f t="shared" si="0"/>
        <v>6.09/km</v>
      </c>
      <c r="H48" s="10">
        <f t="shared" si="2"/>
        <v>0.04751157407407407</v>
      </c>
      <c r="I48" s="10">
        <f>F48-INDEX($F$4:$F$709,MATCH(D48,$D$4:$D$709,0))</f>
        <v>0.020370370370370358</v>
      </c>
    </row>
    <row r="49" spans="1:9" ht="15" customHeight="1">
      <c r="A49" s="39">
        <v>46</v>
      </c>
      <c r="B49" s="48" t="s">
        <v>141</v>
      </c>
      <c r="C49" s="51"/>
      <c r="D49" s="39" t="s">
        <v>13</v>
      </c>
      <c r="E49" s="43" t="s">
        <v>102</v>
      </c>
      <c r="F49" s="44" t="s">
        <v>142</v>
      </c>
      <c r="G49" s="7" t="str">
        <f t="shared" si="0"/>
        <v>6.10/km</v>
      </c>
      <c r="H49" s="10">
        <f t="shared" si="2"/>
        <v>0.04785879629629629</v>
      </c>
      <c r="I49" s="10">
        <f>F49-INDEX($F$4:$F$709,MATCH(D49,$D$4:$D$709,0))</f>
        <v>0.04785879629629629</v>
      </c>
    </row>
    <row r="50" spans="1:9" ht="15" customHeight="1">
      <c r="A50" s="39">
        <v>47</v>
      </c>
      <c r="B50" s="48" t="s">
        <v>143</v>
      </c>
      <c r="C50" s="51"/>
      <c r="D50" s="39" t="s">
        <v>13</v>
      </c>
      <c r="E50" s="43" t="s">
        <v>144</v>
      </c>
      <c r="F50" s="44" t="s">
        <v>145</v>
      </c>
      <c r="G50" s="7" t="str">
        <f t="shared" si="0"/>
        <v>6.14/km</v>
      </c>
      <c r="H50" s="10">
        <f t="shared" si="2"/>
        <v>0.04905092592592593</v>
      </c>
      <c r="I50" s="10">
        <f>F50-INDEX($F$4:$F$709,MATCH(D50,$D$4:$D$709,0))</f>
        <v>0.04905092592592593</v>
      </c>
    </row>
    <row r="51" spans="1:9" ht="15" customHeight="1">
      <c r="A51" s="39">
        <v>48</v>
      </c>
      <c r="B51" s="48" t="s">
        <v>146</v>
      </c>
      <c r="C51" s="51"/>
      <c r="D51" s="39" t="s">
        <v>61</v>
      </c>
      <c r="E51" s="43" t="s">
        <v>147</v>
      </c>
      <c r="F51" s="44" t="s">
        <v>148</v>
      </c>
      <c r="G51" s="7" t="str">
        <f t="shared" si="0"/>
        <v>6.18/km</v>
      </c>
      <c r="H51" s="10">
        <f t="shared" si="2"/>
        <v>0.050671296296296284</v>
      </c>
      <c r="I51" s="10">
        <f>F51-INDEX($F$4:$F$709,MATCH(D51,$D$4:$D$709,0))</f>
        <v>0.023530092592592575</v>
      </c>
    </row>
    <row r="52" spans="1:9" ht="15" customHeight="1">
      <c r="A52" s="39">
        <v>49</v>
      </c>
      <c r="B52" s="48" t="s">
        <v>149</v>
      </c>
      <c r="C52" s="51"/>
      <c r="D52" s="39" t="s">
        <v>41</v>
      </c>
      <c r="E52" s="43" t="s">
        <v>150</v>
      </c>
      <c r="F52" s="44" t="s">
        <v>151</v>
      </c>
      <c r="G52" s="7" t="str">
        <f t="shared" si="0"/>
        <v>6.19/km</v>
      </c>
      <c r="H52" s="10">
        <f t="shared" si="2"/>
        <v>0.051099537037037054</v>
      </c>
      <c r="I52" s="10">
        <f>F52-INDEX($F$4:$F$709,MATCH(D52,$D$4:$D$709,0))</f>
        <v>0.031076388888888903</v>
      </c>
    </row>
    <row r="53" spans="1:9" ht="15" customHeight="1">
      <c r="A53" s="39">
        <v>50</v>
      </c>
      <c r="B53" s="48" t="s">
        <v>152</v>
      </c>
      <c r="C53" s="51"/>
      <c r="D53" s="39" t="s">
        <v>89</v>
      </c>
      <c r="E53" s="43" t="s">
        <v>11</v>
      </c>
      <c r="F53" s="44" t="s">
        <v>153</v>
      </c>
      <c r="G53" s="7" t="str">
        <f t="shared" si="0"/>
        <v>6.22/km</v>
      </c>
      <c r="H53" s="10">
        <f t="shared" si="2"/>
        <v>0.052094907407407395</v>
      </c>
      <c r="I53" s="10">
        <f>F53-INDEX($F$4:$F$709,MATCH(D53,$D$4:$D$709,0))</f>
        <v>0.016956018518518495</v>
      </c>
    </row>
    <row r="54" spans="1:9" ht="15" customHeight="1">
      <c r="A54" s="39">
        <v>51</v>
      </c>
      <c r="B54" s="48" t="s">
        <v>154</v>
      </c>
      <c r="C54" s="51"/>
      <c r="D54" s="39" t="s">
        <v>94</v>
      </c>
      <c r="E54" s="43" t="s">
        <v>155</v>
      </c>
      <c r="F54" s="44" t="s">
        <v>156</v>
      </c>
      <c r="G54" s="7" t="str">
        <f t="shared" si="0"/>
        <v>6.26/km</v>
      </c>
      <c r="H54" s="10">
        <f t="shared" si="2"/>
        <v>0.05359953703703706</v>
      </c>
      <c r="I54" s="10">
        <f>F54-INDEX($F$4:$F$709,MATCH(D54,$D$4:$D$709,0))</f>
        <v>0.018020833333333347</v>
      </c>
    </row>
    <row r="55" spans="1:9" ht="15" customHeight="1">
      <c r="A55" s="39">
        <v>52</v>
      </c>
      <c r="B55" s="48" t="s">
        <v>157</v>
      </c>
      <c r="C55" s="51"/>
      <c r="D55" s="39" t="s">
        <v>19</v>
      </c>
      <c r="E55" s="43" t="s">
        <v>147</v>
      </c>
      <c r="F55" s="44" t="s">
        <v>158</v>
      </c>
      <c r="G55" s="7" t="str">
        <f t="shared" si="0"/>
        <v>6.30/km</v>
      </c>
      <c r="H55" s="10">
        <f aca="true" t="shared" si="3" ref="H55:H71">F55-$F$4</f>
        <v>0.05513888888888889</v>
      </c>
      <c r="I55" s="10">
        <f aca="true" t="shared" si="4" ref="I55:I71">F55-INDEX($F$4:$F$709,MATCH(D55,$D$4:$D$709,0))</f>
        <v>0.048344907407407406</v>
      </c>
    </row>
    <row r="56" spans="1:9" ht="15" customHeight="1">
      <c r="A56" s="39">
        <v>53</v>
      </c>
      <c r="B56" s="48" t="s">
        <v>159</v>
      </c>
      <c r="C56" s="51"/>
      <c r="D56" s="39" t="s">
        <v>94</v>
      </c>
      <c r="E56" s="43" t="s">
        <v>27</v>
      </c>
      <c r="F56" s="44" t="s">
        <v>160</v>
      </c>
      <c r="G56" s="7" t="str">
        <f t="shared" si="0"/>
        <v>6.30/km</v>
      </c>
      <c r="H56" s="10">
        <f t="shared" si="3"/>
        <v>0.055300925925925934</v>
      </c>
      <c r="I56" s="10">
        <f t="shared" si="4"/>
        <v>0.019722222222222224</v>
      </c>
    </row>
    <row r="57" spans="1:9" ht="15" customHeight="1">
      <c r="A57" s="39">
        <v>54</v>
      </c>
      <c r="B57" s="48" t="s">
        <v>161</v>
      </c>
      <c r="C57" s="51"/>
      <c r="D57" s="39" t="s">
        <v>30</v>
      </c>
      <c r="E57" s="43" t="s">
        <v>162</v>
      </c>
      <c r="F57" s="44" t="s">
        <v>163</v>
      </c>
      <c r="G57" s="7" t="str">
        <f t="shared" si="0"/>
        <v>6.32/km</v>
      </c>
      <c r="H57" s="10">
        <f t="shared" si="3"/>
        <v>0.055995370370370376</v>
      </c>
      <c r="I57" s="10">
        <f t="shared" si="4"/>
        <v>0.040081018518518516</v>
      </c>
    </row>
    <row r="58" spans="1:9" ht="15" customHeight="1">
      <c r="A58" s="39">
        <v>55</v>
      </c>
      <c r="B58" s="48" t="s">
        <v>164</v>
      </c>
      <c r="C58" s="51"/>
      <c r="D58" s="39" t="s">
        <v>19</v>
      </c>
      <c r="E58" s="43" t="s">
        <v>108</v>
      </c>
      <c r="F58" s="44" t="s">
        <v>165</v>
      </c>
      <c r="G58" s="7" t="str">
        <f t="shared" si="0"/>
        <v>6.35/km</v>
      </c>
      <c r="H58" s="10">
        <f t="shared" si="3"/>
        <v>0.05717592592592592</v>
      </c>
      <c r="I58" s="10">
        <f t="shared" si="4"/>
        <v>0.05038194444444444</v>
      </c>
    </row>
    <row r="59" spans="1:9" ht="15" customHeight="1">
      <c r="A59" s="39">
        <v>56</v>
      </c>
      <c r="B59" s="48" t="s">
        <v>166</v>
      </c>
      <c r="C59" s="51"/>
      <c r="D59" s="39" t="s">
        <v>41</v>
      </c>
      <c r="E59" s="43" t="s">
        <v>167</v>
      </c>
      <c r="F59" s="44" t="s">
        <v>168</v>
      </c>
      <c r="G59" s="7" t="str">
        <f t="shared" si="0"/>
        <v>6.40/km</v>
      </c>
      <c r="H59" s="10">
        <f t="shared" si="3"/>
        <v>0.05892361111111109</v>
      </c>
      <c r="I59" s="10">
        <f t="shared" si="4"/>
        <v>0.03890046296296294</v>
      </c>
    </row>
    <row r="60" spans="1:9" ht="15" customHeight="1">
      <c r="A60" s="39">
        <v>57</v>
      </c>
      <c r="B60" s="48" t="s">
        <v>169</v>
      </c>
      <c r="C60" s="51"/>
      <c r="D60" s="39" t="s">
        <v>105</v>
      </c>
      <c r="E60" s="43" t="s">
        <v>50</v>
      </c>
      <c r="F60" s="44" t="s">
        <v>170</v>
      </c>
      <c r="G60" s="7" t="str">
        <f t="shared" si="0"/>
        <v>6.46/km</v>
      </c>
      <c r="H60" s="10">
        <f t="shared" si="3"/>
        <v>0.06133101851851851</v>
      </c>
      <c r="I60" s="10">
        <f t="shared" si="4"/>
        <v>0.024791666666666656</v>
      </c>
    </row>
    <row r="61" spans="1:9" ht="15" customHeight="1">
      <c r="A61" s="39">
        <v>58</v>
      </c>
      <c r="B61" s="48" t="s">
        <v>171</v>
      </c>
      <c r="C61" s="51"/>
      <c r="D61" s="39" t="s">
        <v>30</v>
      </c>
      <c r="E61" s="43" t="s">
        <v>11</v>
      </c>
      <c r="F61" s="44" t="s">
        <v>172</v>
      </c>
      <c r="G61" s="7" t="str">
        <f t="shared" si="0"/>
        <v>6.47/km</v>
      </c>
      <c r="H61" s="10">
        <f t="shared" si="3"/>
        <v>0.061365740740740735</v>
      </c>
      <c r="I61" s="10">
        <f t="shared" si="4"/>
        <v>0.045451388888888875</v>
      </c>
    </row>
    <row r="62" spans="1:9" ht="15" customHeight="1">
      <c r="A62" s="39">
        <v>59</v>
      </c>
      <c r="B62" s="48" t="s">
        <v>173</v>
      </c>
      <c r="C62" s="51"/>
      <c r="D62" s="39" t="s">
        <v>105</v>
      </c>
      <c r="E62" s="43" t="s">
        <v>174</v>
      </c>
      <c r="F62" s="44" t="s">
        <v>175</v>
      </c>
      <c r="G62" s="7" t="str">
        <f t="shared" si="0"/>
        <v>6.53/km</v>
      </c>
      <c r="H62" s="10">
        <f t="shared" si="3"/>
        <v>0.06364583333333333</v>
      </c>
      <c r="I62" s="10">
        <f t="shared" si="4"/>
        <v>0.02710648148148148</v>
      </c>
    </row>
    <row r="63" spans="1:9" ht="15" customHeight="1">
      <c r="A63" s="39">
        <v>60</v>
      </c>
      <c r="B63" s="48" t="s">
        <v>176</v>
      </c>
      <c r="C63" s="51"/>
      <c r="D63" s="39" t="s">
        <v>30</v>
      </c>
      <c r="E63" s="43" t="s">
        <v>177</v>
      </c>
      <c r="F63" s="44" t="s">
        <v>178</v>
      </c>
      <c r="G63" s="7" t="str">
        <f t="shared" si="0"/>
        <v>7.04/km</v>
      </c>
      <c r="H63" s="10">
        <f t="shared" si="3"/>
        <v>0.06803240740740742</v>
      </c>
      <c r="I63" s="10">
        <f t="shared" si="4"/>
        <v>0.052118055555555556</v>
      </c>
    </row>
    <row r="64" spans="1:9" ht="15" customHeight="1">
      <c r="A64" s="39">
        <v>61</v>
      </c>
      <c r="B64" s="48" t="s">
        <v>179</v>
      </c>
      <c r="C64" s="51"/>
      <c r="D64" s="39" t="s">
        <v>19</v>
      </c>
      <c r="E64" s="43" t="s">
        <v>33</v>
      </c>
      <c r="F64" s="44" t="s">
        <v>180</v>
      </c>
      <c r="G64" s="7" t="str">
        <f t="shared" si="0"/>
        <v>7.07/km</v>
      </c>
      <c r="H64" s="10">
        <f t="shared" si="3"/>
        <v>0.06910879629629631</v>
      </c>
      <c r="I64" s="10">
        <f t="shared" si="4"/>
        <v>0.06231481481481482</v>
      </c>
    </row>
    <row r="65" spans="1:9" ht="15" customHeight="1">
      <c r="A65" s="39">
        <v>62</v>
      </c>
      <c r="B65" s="48" t="s">
        <v>181</v>
      </c>
      <c r="C65" s="51"/>
      <c r="D65" s="39" t="s">
        <v>41</v>
      </c>
      <c r="E65" s="43" t="s">
        <v>124</v>
      </c>
      <c r="F65" s="44" t="s">
        <v>182</v>
      </c>
      <c r="G65" s="7" t="str">
        <f t="shared" si="0"/>
        <v>7.11/km</v>
      </c>
      <c r="H65" s="10">
        <f t="shared" si="3"/>
        <v>0.07052083333333335</v>
      </c>
      <c r="I65" s="10">
        <f t="shared" si="4"/>
        <v>0.0504976851851852</v>
      </c>
    </row>
    <row r="66" spans="1:9" ht="15" customHeight="1">
      <c r="A66" s="39">
        <v>63</v>
      </c>
      <c r="B66" s="48" t="s">
        <v>183</v>
      </c>
      <c r="C66" s="51"/>
      <c r="D66" s="39" t="s">
        <v>41</v>
      </c>
      <c r="E66" s="43" t="s">
        <v>111</v>
      </c>
      <c r="F66" s="44" t="s">
        <v>184</v>
      </c>
      <c r="G66" s="7" t="str">
        <f t="shared" si="0"/>
        <v>7.23/km</v>
      </c>
      <c r="H66" s="10">
        <f t="shared" si="3"/>
        <v>0.07505787037037036</v>
      </c>
      <c r="I66" s="10">
        <f t="shared" si="4"/>
        <v>0.05503472222222221</v>
      </c>
    </row>
    <row r="67" spans="1:9" ht="15" customHeight="1">
      <c r="A67" s="39">
        <v>64</v>
      </c>
      <c r="B67" s="48" t="s">
        <v>185</v>
      </c>
      <c r="C67" s="51"/>
      <c r="D67" s="39" t="s">
        <v>77</v>
      </c>
      <c r="E67" s="43" t="s">
        <v>186</v>
      </c>
      <c r="F67" s="44" t="s">
        <v>184</v>
      </c>
      <c r="G67" s="7" t="str">
        <f t="shared" si="0"/>
        <v>7.23/km</v>
      </c>
      <c r="H67" s="10">
        <f t="shared" si="3"/>
        <v>0.07505787037037036</v>
      </c>
      <c r="I67" s="10">
        <f t="shared" si="4"/>
        <v>0.04534722222222219</v>
      </c>
    </row>
    <row r="68" spans="1:9" ht="15" customHeight="1">
      <c r="A68" s="39">
        <v>65</v>
      </c>
      <c r="B68" s="48" t="s">
        <v>187</v>
      </c>
      <c r="C68" s="51"/>
      <c r="D68" s="39" t="s">
        <v>30</v>
      </c>
      <c r="E68" s="43" t="s">
        <v>98</v>
      </c>
      <c r="F68" s="44" t="s">
        <v>188</v>
      </c>
      <c r="G68" s="7" t="str">
        <f>TEXT(INT((HOUR(F68)*3600+MINUTE(F68)*60+SECOND(F68))/$I$2/60),"0")&amp;"."&amp;TEXT(MOD((HOUR(F68)*3600+MINUTE(F68)*60+SECOND(F68))/$I$2,60),"00")&amp;"/km"</f>
        <v>7.34/km</v>
      </c>
      <c r="H68" s="10">
        <f t="shared" si="3"/>
        <v>0.07917824074074074</v>
      </c>
      <c r="I68" s="10">
        <f t="shared" si="4"/>
        <v>0.06326388888888888</v>
      </c>
    </row>
    <row r="69" spans="1:9" ht="15" customHeight="1">
      <c r="A69" s="39">
        <v>66</v>
      </c>
      <c r="B69" s="48" t="s">
        <v>189</v>
      </c>
      <c r="C69" s="51"/>
      <c r="D69" s="39" t="s">
        <v>19</v>
      </c>
      <c r="E69" s="43" t="s">
        <v>186</v>
      </c>
      <c r="F69" s="44" t="s">
        <v>190</v>
      </c>
      <c r="G69" s="7" t="str">
        <f>TEXT(INT((HOUR(F69)*3600+MINUTE(F69)*60+SECOND(F69))/$I$2/60),"0")&amp;"."&amp;TEXT(MOD((HOUR(F69)*3600+MINUTE(F69)*60+SECOND(F69))/$I$2,60),"00")&amp;"/km"</f>
        <v>8.09/km</v>
      </c>
      <c r="H69" s="10">
        <f t="shared" si="3"/>
        <v>0.09206018518518518</v>
      </c>
      <c r="I69" s="10">
        <f t="shared" si="4"/>
        <v>0.08526620370370369</v>
      </c>
    </row>
    <row r="70" spans="1:9" ht="15" customHeight="1">
      <c r="A70" s="39">
        <v>67</v>
      </c>
      <c r="B70" s="48" t="s">
        <v>191</v>
      </c>
      <c r="C70" s="51"/>
      <c r="D70" s="39" t="s">
        <v>105</v>
      </c>
      <c r="E70" s="43" t="s">
        <v>50</v>
      </c>
      <c r="F70" s="44" t="s">
        <v>192</v>
      </c>
      <c r="G70" s="7" t="str">
        <f>TEXT(INT((HOUR(F70)*3600+MINUTE(F70)*60+SECOND(F70))/$I$2/60),"0")&amp;"."&amp;TEXT(MOD((HOUR(F70)*3600+MINUTE(F70)*60+SECOND(F70))/$I$2,60),"00")&amp;"/km"</f>
        <v>8.27/km</v>
      </c>
      <c r="H70" s="10">
        <f t="shared" si="3"/>
        <v>0.09879629629629631</v>
      </c>
      <c r="I70" s="10">
        <f t="shared" si="4"/>
        <v>0.06225694444444446</v>
      </c>
    </row>
    <row r="71" spans="1:9" ht="15" customHeight="1" thickBot="1">
      <c r="A71" s="8">
        <v>68</v>
      </c>
      <c r="B71" s="49" t="s">
        <v>193</v>
      </c>
      <c r="C71" s="52"/>
      <c r="D71" s="40" t="s">
        <v>94</v>
      </c>
      <c r="E71" s="45" t="s">
        <v>50</v>
      </c>
      <c r="F71" s="46" t="s">
        <v>194</v>
      </c>
      <c r="G71" s="8" t="str">
        <f>TEXT(INT((HOUR(F71)*3600+MINUTE(F71)*60+SECOND(F71))/$I$2/60),"0")&amp;"."&amp;TEXT(MOD((HOUR(F71)*3600+MINUTE(F71)*60+SECOND(F71))/$I$2,60),"00")&amp;"/km"</f>
        <v>8.28/km</v>
      </c>
      <c r="H71" s="11">
        <f t="shared" si="3"/>
        <v>0.0992013888888889</v>
      </c>
      <c r="I71" s="11">
        <f t="shared" si="4"/>
        <v>0.06362268518518518</v>
      </c>
    </row>
  </sheetData>
  <autoFilter ref="A3:I7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29" t="str">
        <f>Individuale!A1</f>
        <v>Maratona del lago del Salto 1ª edizione</v>
      </c>
      <c r="B1" s="30"/>
      <c r="C1" s="31"/>
    </row>
    <row r="2" spans="1:3" ht="33" customHeight="1" thickBot="1">
      <c r="A2" s="32" t="str">
        <f>Individuale!A2&amp;" km. "&amp;Individuale!I2</f>
        <v>Lago del Salto (RT) Italia - Domenica 12/07/2009 km. 32,2</v>
      </c>
      <c r="B2" s="33"/>
      <c r="C2" s="34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1">
        <v>1</v>
      </c>
      <c r="B4" s="20" t="s">
        <v>11</v>
      </c>
      <c r="C4" s="35">
        <v>14</v>
      </c>
    </row>
    <row r="5" spans="1:3" ht="15" customHeight="1">
      <c r="A5" s="7">
        <v>2</v>
      </c>
      <c r="B5" s="22" t="s">
        <v>108</v>
      </c>
      <c r="C5" s="36">
        <v>4</v>
      </c>
    </row>
    <row r="6" spans="1:3" ht="15" customHeight="1">
      <c r="A6" s="7">
        <v>3</v>
      </c>
      <c r="B6" s="22" t="s">
        <v>50</v>
      </c>
      <c r="C6" s="36">
        <v>4</v>
      </c>
    </row>
    <row r="7" spans="1:3" ht="15" customHeight="1">
      <c r="A7" s="7">
        <v>4</v>
      </c>
      <c r="B7" s="22" t="s">
        <v>33</v>
      </c>
      <c r="C7" s="36">
        <v>3</v>
      </c>
    </row>
    <row r="8" spans="1:3" ht="15" customHeight="1">
      <c r="A8" s="7">
        <v>5</v>
      </c>
      <c r="B8" s="22" t="s">
        <v>102</v>
      </c>
      <c r="C8" s="36">
        <v>3</v>
      </c>
    </row>
    <row r="9" spans="1:3" ht="15" customHeight="1">
      <c r="A9" s="7">
        <v>6</v>
      </c>
      <c r="B9" s="22" t="s">
        <v>36</v>
      </c>
      <c r="C9" s="36">
        <v>2</v>
      </c>
    </row>
    <row r="10" spans="1:3" ht="15" customHeight="1">
      <c r="A10" s="7">
        <v>7</v>
      </c>
      <c r="B10" s="22" t="s">
        <v>124</v>
      </c>
      <c r="C10" s="36">
        <v>2</v>
      </c>
    </row>
    <row r="11" spans="1:3" ht="15" customHeight="1">
      <c r="A11" s="7">
        <v>8</v>
      </c>
      <c r="B11" s="22" t="s">
        <v>53</v>
      </c>
      <c r="C11" s="36">
        <v>2</v>
      </c>
    </row>
    <row r="12" spans="1:3" ht="15" customHeight="1">
      <c r="A12" s="7">
        <v>9</v>
      </c>
      <c r="B12" s="22" t="s">
        <v>147</v>
      </c>
      <c r="C12" s="36">
        <v>2</v>
      </c>
    </row>
    <row r="13" spans="1:3" ht="15" customHeight="1">
      <c r="A13" s="7">
        <v>10</v>
      </c>
      <c r="B13" s="22" t="s">
        <v>27</v>
      </c>
      <c r="C13" s="36">
        <v>2</v>
      </c>
    </row>
    <row r="14" spans="1:3" ht="15" customHeight="1">
      <c r="A14" s="7">
        <v>11</v>
      </c>
      <c r="B14" s="22" t="s">
        <v>111</v>
      </c>
      <c r="C14" s="36">
        <v>2</v>
      </c>
    </row>
    <row r="15" spans="1:3" ht="15" customHeight="1">
      <c r="A15" s="7">
        <v>12</v>
      </c>
      <c r="B15" s="22" t="s">
        <v>186</v>
      </c>
      <c r="C15" s="36">
        <v>2</v>
      </c>
    </row>
    <row r="16" spans="1:3" ht="15" customHeight="1">
      <c r="A16" s="7">
        <v>13</v>
      </c>
      <c r="B16" s="22" t="s">
        <v>98</v>
      </c>
      <c r="C16" s="36">
        <v>2</v>
      </c>
    </row>
    <row r="17" spans="1:3" ht="15" customHeight="1">
      <c r="A17" s="7">
        <v>14</v>
      </c>
      <c r="B17" s="22" t="s">
        <v>177</v>
      </c>
      <c r="C17" s="36">
        <v>1</v>
      </c>
    </row>
    <row r="18" spans="1:3" ht="15" customHeight="1">
      <c r="A18" s="7">
        <v>15</v>
      </c>
      <c r="B18" s="22" t="s">
        <v>78</v>
      </c>
      <c r="C18" s="36">
        <v>1</v>
      </c>
    </row>
    <row r="19" spans="1:3" ht="15" customHeight="1">
      <c r="A19" s="7">
        <v>16</v>
      </c>
      <c r="B19" s="22" t="s">
        <v>150</v>
      </c>
      <c r="C19" s="36">
        <v>1</v>
      </c>
    </row>
    <row r="20" spans="1:3" ht="15" customHeight="1">
      <c r="A20" s="7">
        <v>17</v>
      </c>
      <c r="B20" s="22" t="s">
        <v>86</v>
      </c>
      <c r="C20" s="36">
        <v>1</v>
      </c>
    </row>
    <row r="21" spans="1:3" ht="15" customHeight="1">
      <c r="A21" s="7">
        <v>18</v>
      </c>
      <c r="B21" s="22" t="s">
        <v>114</v>
      </c>
      <c r="C21" s="36">
        <v>1</v>
      </c>
    </row>
    <row r="22" spans="1:3" ht="15" customHeight="1">
      <c r="A22" s="7">
        <v>19</v>
      </c>
      <c r="B22" s="22" t="s">
        <v>121</v>
      </c>
      <c r="C22" s="36">
        <v>1</v>
      </c>
    </row>
    <row r="23" spans="1:3" ht="15" customHeight="1">
      <c r="A23" s="7">
        <v>20</v>
      </c>
      <c r="B23" s="22" t="s">
        <v>155</v>
      </c>
      <c r="C23" s="36">
        <v>1</v>
      </c>
    </row>
    <row r="24" spans="1:3" ht="15" customHeight="1">
      <c r="A24" s="7">
        <v>21</v>
      </c>
      <c r="B24" s="22" t="s">
        <v>167</v>
      </c>
      <c r="C24" s="36">
        <v>1</v>
      </c>
    </row>
    <row r="25" spans="1:3" ht="15" customHeight="1">
      <c r="A25" s="7">
        <v>22</v>
      </c>
      <c r="B25" s="22" t="s">
        <v>14</v>
      </c>
      <c r="C25" s="36">
        <v>1</v>
      </c>
    </row>
    <row r="26" spans="1:3" ht="15" customHeight="1">
      <c r="A26" s="7">
        <v>23</v>
      </c>
      <c r="B26" s="22" t="s">
        <v>62</v>
      </c>
      <c r="C26" s="36">
        <v>1</v>
      </c>
    </row>
    <row r="27" spans="1:3" ht="15" customHeight="1">
      <c r="A27" s="7">
        <v>24</v>
      </c>
      <c r="B27" s="22" t="s">
        <v>95</v>
      </c>
      <c r="C27" s="36">
        <v>1</v>
      </c>
    </row>
    <row r="28" spans="1:3" ht="15" customHeight="1">
      <c r="A28" s="7">
        <v>25</v>
      </c>
      <c r="B28" s="22" t="s">
        <v>42</v>
      </c>
      <c r="C28" s="36">
        <v>1</v>
      </c>
    </row>
    <row r="29" spans="1:3" ht="15" customHeight="1">
      <c r="A29" s="7">
        <v>26</v>
      </c>
      <c r="B29" s="22" t="s">
        <v>20</v>
      </c>
      <c r="C29" s="36">
        <v>1</v>
      </c>
    </row>
    <row r="30" spans="1:3" ht="15" customHeight="1">
      <c r="A30" s="7">
        <v>27</v>
      </c>
      <c r="B30" s="22" t="s">
        <v>162</v>
      </c>
      <c r="C30" s="36">
        <v>1</v>
      </c>
    </row>
    <row r="31" spans="1:3" ht="15" customHeight="1">
      <c r="A31" s="7">
        <v>28</v>
      </c>
      <c r="B31" s="22" t="s">
        <v>174</v>
      </c>
      <c r="C31" s="36">
        <v>1</v>
      </c>
    </row>
    <row r="32" spans="1:3" ht="15" customHeight="1">
      <c r="A32" s="7">
        <v>29</v>
      </c>
      <c r="B32" s="22" t="s">
        <v>47</v>
      </c>
      <c r="C32" s="36">
        <v>1</v>
      </c>
    </row>
    <row r="33" spans="1:3" ht="15" customHeight="1">
      <c r="A33" s="7">
        <v>30</v>
      </c>
      <c r="B33" s="22" t="s">
        <v>81</v>
      </c>
      <c r="C33" s="36">
        <v>1</v>
      </c>
    </row>
    <row r="34" spans="1:3" ht="15" customHeight="1">
      <c r="A34" s="7">
        <v>31</v>
      </c>
      <c r="B34" s="22" t="s">
        <v>139</v>
      </c>
      <c r="C34" s="36">
        <v>1</v>
      </c>
    </row>
    <row r="35" spans="1:3" ht="15" customHeight="1">
      <c r="A35" s="7">
        <v>32</v>
      </c>
      <c r="B35" s="22" t="s">
        <v>129</v>
      </c>
      <c r="C35" s="36">
        <v>1</v>
      </c>
    </row>
    <row r="36" spans="1:3" ht="15" customHeight="1">
      <c r="A36" s="7">
        <v>33</v>
      </c>
      <c r="B36" s="22" t="s">
        <v>134</v>
      </c>
      <c r="C36" s="36">
        <v>1</v>
      </c>
    </row>
    <row r="37" spans="1:3" ht="15" customHeight="1">
      <c r="A37" s="7">
        <v>34</v>
      </c>
      <c r="B37" s="22" t="s">
        <v>72</v>
      </c>
      <c r="C37" s="36">
        <v>1</v>
      </c>
    </row>
    <row r="38" spans="1:3" ht="15" customHeight="1">
      <c r="A38" s="7">
        <v>35</v>
      </c>
      <c r="B38" s="22" t="s">
        <v>144</v>
      </c>
      <c r="C38" s="36">
        <v>1</v>
      </c>
    </row>
    <row r="39" spans="1:3" ht="15" customHeight="1">
      <c r="A39" s="7">
        <v>36</v>
      </c>
      <c r="B39" s="22" t="s">
        <v>24</v>
      </c>
      <c r="C39" s="36">
        <v>1</v>
      </c>
    </row>
    <row r="40" spans="1:3" ht="15" customHeight="1" thickBot="1">
      <c r="A40" s="8">
        <v>37</v>
      </c>
      <c r="B40" s="23" t="s">
        <v>67</v>
      </c>
      <c r="C40" s="37">
        <v>1</v>
      </c>
    </row>
    <row r="41" ht="12.75">
      <c r="C41" s="3">
        <f>SUM(C4:C40)</f>
        <v>68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2009-07-17T13:37:29Z</dcterms:modified>
  <cp:category/>
  <cp:version/>
  <cp:contentType/>
  <cp:contentStatus/>
</cp:coreProperties>
</file>