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'Individuale'!$A$3:$I$162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<sst xmlns="http://schemas.openxmlformats.org/spreadsheetml/2006/main" count="717" uniqueCount="343">
  <si>
    <r>
      <t xml:space="preserve">Maratona Trail dei Monti Lucretili </t>
    </r>
    <r>
      <rPr>
        <i/>
        <sz val="18"/>
        <rFont val="Arial"/>
        <family val="2"/>
      </rPr>
      <t>30ª edizione</t>
    </r>
  </si>
  <si>
    <t xml:space="preserve">Vicovaro (RM) Italia - Domenica 22/05/2011 </t>
  </si>
  <si>
    <t>A.S.D. Podistica Solidarietà</t>
  </si>
  <si>
    <t>Running Club Futura</t>
  </si>
  <si>
    <t>Riccardo</t>
  </si>
  <si>
    <t>Enrico</t>
  </si>
  <si>
    <t>Maurizio</t>
  </si>
  <si>
    <t>Mariani</t>
  </si>
  <si>
    <t>Davide</t>
  </si>
  <si>
    <t>Luigi</t>
  </si>
  <si>
    <t>Franco</t>
  </si>
  <si>
    <t>Michele</t>
  </si>
  <si>
    <t>Antonella</t>
  </si>
  <si>
    <t>Uisp Roma</t>
  </si>
  <si>
    <t>Anna</t>
  </si>
  <si>
    <t>Alessandra</t>
  </si>
  <si>
    <t>Tarik</t>
  </si>
  <si>
    <t>Marhnaoui</t>
  </si>
  <si>
    <t>Simmel Colleferro</t>
  </si>
  <si>
    <t>Sergio</t>
  </si>
  <si>
    <t>Luciano</t>
  </si>
  <si>
    <t>Gianluca</t>
  </si>
  <si>
    <t>Massimiliano</t>
  </si>
  <si>
    <t>Emiliano</t>
  </si>
  <si>
    <t>Filippo</t>
  </si>
  <si>
    <t>Mauro</t>
  </si>
  <si>
    <t>Ferri</t>
  </si>
  <si>
    <t>Fabiola</t>
  </si>
  <si>
    <t>Gaetano</t>
  </si>
  <si>
    <t>Opoa Plus Ultra</t>
  </si>
  <si>
    <t>Vincenzo</t>
  </si>
  <si>
    <t>Carlo</t>
  </si>
  <si>
    <t>Gianluigi</t>
  </si>
  <si>
    <t>Patrizia</t>
  </si>
  <si>
    <t>Golvelli</t>
  </si>
  <si>
    <t>Graziano</t>
  </si>
  <si>
    <t>Torresi</t>
  </si>
  <si>
    <t>Cannuccia</t>
  </si>
  <si>
    <t>Maria Teresa</t>
  </si>
  <si>
    <t>Meconi</t>
  </si>
  <si>
    <t>Simone</t>
  </si>
  <si>
    <t>Ricci</t>
  </si>
  <si>
    <t>Scaramella</t>
  </si>
  <si>
    <t>Ricasoli</t>
  </si>
  <si>
    <t>Raimondi</t>
  </si>
  <si>
    <t>Marzano</t>
  </si>
  <si>
    <t>De Angelis</t>
  </si>
  <si>
    <t>Canali</t>
  </si>
  <si>
    <t>Lorenzo</t>
  </si>
  <si>
    <t>Raponi</t>
  </si>
  <si>
    <t>Cesare</t>
  </si>
  <si>
    <t>Pierino</t>
  </si>
  <si>
    <t>Cecchini</t>
  </si>
  <si>
    <t>Mara</t>
  </si>
  <si>
    <t>Felicetto</t>
  </si>
  <si>
    <t>De Santis</t>
  </si>
  <si>
    <t>Gianfranco</t>
  </si>
  <si>
    <t>Mancini</t>
  </si>
  <si>
    <t>Daniela</t>
  </si>
  <si>
    <t>Augusto</t>
  </si>
  <si>
    <t>Renato</t>
  </si>
  <si>
    <t>Pierluigi</t>
  </si>
  <si>
    <t>Giordani</t>
  </si>
  <si>
    <t>Monia</t>
  </si>
  <si>
    <t>Menaldo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</si>
  <si>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</si>
  <si>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</si>
  <si>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</si>
  <si>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</si>
  <si>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</si>
  <si>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</si>
  <si>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</si>
  <si>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</si>
  <si>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</si>
  <si>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</si>
  <si>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</si>
  <si>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Fabio</t>
  </si>
  <si>
    <t>Marco</t>
  </si>
  <si>
    <t>Giuseppe</t>
  </si>
  <si>
    <t>Giovanni</t>
  </si>
  <si>
    <t>Pietro</t>
  </si>
  <si>
    <t>Antonio</t>
  </si>
  <si>
    <t>Tivoli Marathon</t>
  </si>
  <si>
    <t>Fabrizio</t>
  </si>
  <si>
    <t>Mario</t>
  </si>
  <si>
    <t>Francesco</t>
  </si>
  <si>
    <t>Alessandro</t>
  </si>
  <si>
    <t>Stefano</t>
  </si>
  <si>
    <t>Roberto</t>
  </si>
  <si>
    <t>Salvatore</t>
  </si>
  <si>
    <t>Pasquale</t>
  </si>
  <si>
    <t>Federico</t>
  </si>
  <si>
    <t>Daniele</t>
  </si>
  <si>
    <t>Claudio</t>
  </si>
  <si>
    <t>Paolo</t>
  </si>
  <si>
    <t>Sandro</t>
  </si>
  <si>
    <t>Andrea</t>
  </si>
  <si>
    <t>Biagio</t>
  </si>
  <si>
    <t>Massimo</t>
  </si>
  <si>
    <t>Angelo</t>
  </si>
  <si>
    <t>TM23</t>
  </si>
  <si>
    <t>Fartlek ostia</t>
  </si>
  <si>
    <t>Di croce</t>
  </si>
  <si>
    <t>M35</t>
  </si>
  <si>
    <t>Pod. canusium 2004</t>
  </si>
  <si>
    <t>Ranieri</t>
  </si>
  <si>
    <t>Dimensione verticale</t>
  </si>
  <si>
    <t>Barbonetti</t>
  </si>
  <si>
    <t>M60</t>
  </si>
  <si>
    <t>ASD Runners Chieti</t>
  </si>
  <si>
    <t>M40</t>
  </si>
  <si>
    <t>GMS Subiaco</t>
  </si>
  <si>
    <t>Silvestri</t>
  </si>
  <si>
    <t>Runners Club dei Marsi</t>
  </si>
  <si>
    <t>Costantini</t>
  </si>
  <si>
    <t>Silvestro</t>
  </si>
  <si>
    <t>M45</t>
  </si>
  <si>
    <t>Iori</t>
  </si>
  <si>
    <t>Salvo Radduso</t>
  </si>
  <si>
    <t>Atletica Tusculum RS 001</t>
  </si>
  <si>
    <t>Mica</t>
  </si>
  <si>
    <t>Corrado</t>
  </si>
  <si>
    <t>Atletica Vicovaro</t>
  </si>
  <si>
    <t>Montesi</t>
  </si>
  <si>
    <t>Manuel</t>
  </si>
  <si>
    <t>US Roma 83</t>
  </si>
  <si>
    <t>Maugliani</t>
  </si>
  <si>
    <t>Amabrini</t>
  </si>
  <si>
    <t>G.S. Marsica Avezzano</t>
  </si>
  <si>
    <t>Piccioni</t>
  </si>
  <si>
    <t>Tripiciano</t>
  </si>
  <si>
    <t>Dario</t>
  </si>
  <si>
    <t>Sabina Marathon Club</t>
  </si>
  <si>
    <t>Di fabio</t>
  </si>
  <si>
    <t>Nuova Atl. Montesilvano</t>
  </si>
  <si>
    <t>Pocetta</t>
  </si>
  <si>
    <t>Olirio</t>
  </si>
  <si>
    <t>M55</t>
  </si>
  <si>
    <t>Savina</t>
  </si>
  <si>
    <t>M50</t>
  </si>
  <si>
    <t>Foot Works Roma</t>
  </si>
  <si>
    <t>Kepa</t>
  </si>
  <si>
    <t>Ewa</t>
  </si>
  <si>
    <t>F45</t>
  </si>
  <si>
    <t>Jonny Tri Forhans</t>
  </si>
  <si>
    <t>Bolognesi</t>
  </si>
  <si>
    <t>Silva</t>
  </si>
  <si>
    <t>Libero</t>
  </si>
  <si>
    <t>Zecca</t>
  </si>
  <si>
    <t>Atl. Rocca Priora</t>
  </si>
  <si>
    <t>Atletica Morolo</t>
  </si>
  <si>
    <t>Germani</t>
  </si>
  <si>
    <t>Rosario</t>
  </si>
  <si>
    <t>Scavo 2000</t>
  </si>
  <si>
    <t>Sforza</t>
  </si>
  <si>
    <t>Belardinilli</t>
  </si>
  <si>
    <t>Fiore</t>
  </si>
  <si>
    <t>Podistica 2007</t>
  </si>
  <si>
    <t>Rossini</t>
  </si>
  <si>
    <t>Tibur Ecotrail</t>
  </si>
  <si>
    <t>Canalis</t>
  </si>
  <si>
    <t>Piero Salvatore</t>
  </si>
  <si>
    <t>Poligrafico Stato</t>
  </si>
  <si>
    <t>Parks Trail</t>
  </si>
  <si>
    <t>Transulti</t>
  </si>
  <si>
    <t>LBM Sport Team</t>
  </si>
  <si>
    <t>Ciulli</t>
  </si>
  <si>
    <t>Loreto</t>
  </si>
  <si>
    <t>Turi</t>
  </si>
  <si>
    <t>Omar</t>
  </si>
  <si>
    <t>K42 Groupama</t>
  </si>
  <si>
    <t>Laurini</t>
  </si>
  <si>
    <t>Colicchia</t>
  </si>
  <si>
    <t>GS Bersaglieri PE</t>
  </si>
  <si>
    <t>Gregoraci</t>
  </si>
  <si>
    <t>Mariotti</t>
  </si>
  <si>
    <t>Running Evolution Colonna</t>
  </si>
  <si>
    <t>M65</t>
  </si>
  <si>
    <t>Settimi</t>
  </si>
  <si>
    <t>Rinaldo</t>
  </si>
  <si>
    <t>Gatti</t>
  </si>
  <si>
    <t>Atl. Centrale H2S</t>
  </si>
  <si>
    <t>Giancotti</t>
  </si>
  <si>
    <t>GS Bancari Romani</t>
  </si>
  <si>
    <t>Atl. Carsoli</t>
  </si>
  <si>
    <t>De angelis</t>
  </si>
  <si>
    <t>Atl. Monterotondo Srl</t>
  </si>
  <si>
    <t>Datti</t>
  </si>
  <si>
    <t>De martino</t>
  </si>
  <si>
    <t>M70</t>
  </si>
  <si>
    <t>ASD Aequa Running</t>
  </si>
  <si>
    <t>Vittori</t>
  </si>
  <si>
    <t>Simona</t>
  </si>
  <si>
    <t>F35</t>
  </si>
  <si>
    <t>Meneguzzo</t>
  </si>
  <si>
    <t>Bertollini</t>
  </si>
  <si>
    <t>Spartaco</t>
  </si>
  <si>
    <t>ASD Villa Ada</t>
  </si>
  <si>
    <t>Lacana</t>
  </si>
  <si>
    <t>Atletica Rocca di Papa</t>
  </si>
  <si>
    <t>Pawlikowski</t>
  </si>
  <si>
    <t>Krzysztof</t>
  </si>
  <si>
    <t>Corsa dei santi</t>
  </si>
  <si>
    <t>Trail dei due laghi</t>
  </si>
  <si>
    <t>Pisano'</t>
  </si>
  <si>
    <t>World Marathon Club</t>
  </si>
  <si>
    <t>Aversa</t>
  </si>
  <si>
    <t>Cicloteck</t>
  </si>
  <si>
    <t>Gregorio</t>
  </si>
  <si>
    <t>Cristiano</t>
  </si>
  <si>
    <t>Ferrante</t>
  </si>
  <si>
    <t>Mecucci</t>
  </si>
  <si>
    <t>Spagnolo</t>
  </si>
  <si>
    <t>Giancola</t>
  </si>
  <si>
    <t>M75</t>
  </si>
  <si>
    <t>Fart Sport</t>
  </si>
  <si>
    <t>Repetto</t>
  </si>
  <si>
    <t>Uisp</t>
  </si>
  <si>
    <t>Loche</t>
  </si>
  <si>
    <t>Amatori Castelfusano</t>
  </si>
  <si>
    <t>Droghini</t>
  </si>
  <si>
    <t>Sauro</t>
  </si>
  <si>
    <t>GP Lucrezia Pesaro</t>
  </si>
  <si>
    <t>Orlarey</t>
  </si>
  <si>
    <t>Rosa</t>
  </si>
  <si>
    <t>Pont donnas</t>
  </si>
  <si>
    <t>Curatola</t>
  </si>
  <si>
    <t>Settevendemmie</t>
  </si>
  <si>
    <t>Podistica Luco dei marsi</t>
  </si>
  <si>
    <t>Imbucatura</t>
  </si>
  <si>
    <t>Cristina marilena</t>
  </si>
  <si>
    <t>Demuro</t>
  </si>
  <si>
    <t>Peter</t>
  </si>
  <si>
    <t>Atl. Pegaso</t>
  </si>
  <si>
    <t>Azzari</t>
  </si>
  <si>
    <t>Silvioli</t>
  </si>
  <si>
    <t>Gianfrancesco</t>
  </si>
  <si>
    <t>La mantia</t>
  </si>
  <si>
    <t>Marathon Club Palermo</t>
  </si>
  <si>
    <t>Pozzi</t>
  </si>
  <si>
    <t>Marco valerio</t>
  </si>
  <si>
    <t>Del Ciello</t>
  </si>
  <si>
    <t>Graziani</t>
  </si>
  <si>
    <t>Rodolfo mario</t>
  </si>
  <si>
    <t>D'Amico</t>
  </si>
  <si>
    <t>Jacopo</t>
  </si>
  <si>
    <t>GP Fidas Pescara</t>
  </si>
  <si>
    <t>Rumori</t>
  </si>
  <si>
    <t>Sinceri</t>
  </si>
  <si>
    <t>Cat Sport Roma</t>
  </si>
  <si>
    <t>Monaldi</t>
  </si>
  <si>
    <t>GP Monti della Tolfa</t>
  </si>
  <si>
    <t>Torri</t>
  </si>
  <si>
    <t>Sergola</t>
  </si>
  <si>
    <t>Maria Rita</t>
  </si>
  <si>
    <t>F50</t>
  </si>
  <si>
    <t>Palmieri</t>
  </si>
  <si>
    <t>Friso</t>
  </si>
  <si>
    <t>Rifondazione Podistica</t>
  </si>
  <si>
    <t>Camertoni</t>
  </si>
  <si>
    <t>Asd romaecomaratona</t>
  </si>
  <si>
    <t>Papaluca</t>
  </si>
  <si>
    <t>Leprotti Villa Ada</t>
  </si>
  <si>
    <t>Colamartino</t>
  </si>
  <si>
    <t>ASS. Ecomaratona dei Marsi</t>
  </si>
  <si>
    <t>Gasbarri</t>
  </si>
  <si>
    <t>Lisci</t>
  </si>
  <si>
    <t>ACRS Outdoor Rieti</t>
  </si>
  <si>
    <t>Canepa</t>
  </si>
  <si>
    <t>Aureliano</t>
  </si>
  <si>
    <t>Giovannoni</t>
  </si>
  <si>
    <t>Road Runners Club Roma</t>
  </si>
  <si>
    <t>Amatori Velletri</t>
  </si>
  <si>
    <t>S.s.d. ferratella srl</t>
  </si>
  <si>
    <t>Coletti</t>
  </si>
  <si>
    <t>Spallaccini</t>
  </si>
  <si>
    <t>La ruffa</t>
  </si>
  <si>
    <t>Iorio</t>
  </si>
  <si>
    <t>Tatiana</t>
  </si>
  <si>
    <t>F40</t>
  </si>
  <si>
    <t>Innocenzi</t>
  </si>
  <si>
    <t>Vasselli</t>
  </si>
  <si>
    <t>ASD Enea</t>
  </si>
  <si>
    <t>Lorenzetti</t>
  </si>
  <si>
    <t>Burtone</t>
  </si>
  <si>
    <t>Alcini</t>
  </si>
  <si>
    <t>Raffaello</t>
  </si>
  <si>
    <t>Ecomaratona dei monti Cimini</t>
  </si>
  <si>
    <t>Cosentino</t>
  </si>
  <si>
    <t>Galli</t>
  </si>
  <si>
    <t>Podistica Tiburtina</t>
  </si>
  <si>
    <t>Marsili</t>
  </si>
  <si>
    <t>Piccardi</t>
  </si>
  <si>
    <t>Collepiccolo</t>
  </si>
  <si>
    <t>Cabella</t>
  </si>
  <si>
    <t>Cilia</t>
  </si>
  <si>
    <t>Dell'olio</t>
  </si>
  <si>
    <t>Adanti</t>
  </si>
  <si>
    <t>Giambartolomei</t>
  </si>
  <si>
    <t>Turco</t>
  </si>
  <si>
    <t>Marcotulli</t>
  </si>
  <si>
    <t>Maria Luisa</t>
  </si>
  <si>
    <t>Mammozzetti</t>
  </si>
  <si>
    <t>Pagliaricci</t>
  </si>
  <si>
    <t>Sara</t>
  </si>
  <si>
    <t>Colapicchioni</t>
  </si>
  <si>
    <t>Bitocchi</t>
  </si>
  <si>
    <t>Giovino</t>
  </si>
  <si>
    <t>Credentino</t>
  </si>
  <si>
    <t>D'Amore</t>
  </si>
  <si>
    <t>Tarallo</t>
  </si>
  <si>
    <t>Cesaroni</t>
  </si>
  <si>
    <t>Pina</t>
  </si>
  <si>
    <t>Amato</t>
  </si>
  <si>
    <t>Dominici</t>
  </si>
  <si>
    <t>Elio</t>
  </si>
  <si>
    <t>Talone</t>
  </si>
  <si>
    <t>Bromuro</t>
  </si>
  <si>
    <t>Milone</t>
  </si>
  <si>
    <t>Maria Antonietta</t>
  </si>
  <si>
    <t>F60</t>
  </si>
  <si>
    <t>D'Adamo</t>
  </si>
  <si>
    <t>F23</t>
  </si>
  <si>
    <t>Migliazza</t>
  </si>
  <si>
    <t>Barghini</t>
  </si>
  <si>
    <t>Verrecchia</t>
  </si>
  <si>
    <t>Bonfigli</t>
  </si>
  <si>
    <t>Billi</t>
  </si>
  <si>
    <t>Maria lilia</t>
  </si>
  <si>
    <t>Atl. Cimina</t>
  </si>
  <si>
    <t>Meucci</t>
  </si>
  <si>
    <t>Bruna</t>
  </si>
  <si>
    <t>Giovanni battista</t>
  </si>
  <si>
    <t>Cannavacciuolo</t>
  </si>
  <si>
    <t>Di Pastena</t>
  </si>
  <si>
    <t>Fazio</t>
  </si>
  <si>
    <t>Kurschinski</t>
  </si>
  <si>
    <t>Margherita</t>
  </si>
  <si>
    <t>F55</t>
  </si>
  <si>
    <t>ASD Orienting Roma</t>
  </si>
  <si>
    <t>Fiorentini</t>
  </si>
  <si>
    <t>Piccione</t>
  </si>
  <si>
    <t>Ansaldo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</si>
</sst>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 wrapText="1"/>
    </xf>
    <xf numFmtId="21" fontId="0" fillId="0" borderId="6" xfId="0" applyNumberFormat="1" applyFont="1" applyBorder="1" applyAlignment="1">
      <alignment horizontal="center" vertical="center" wrapText="1"/>
    </xf>
    <xf numFmtId="21" fontId="0" fillId="0" borderId="4" xfId="0" applyNumberFormat="1" applyFont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horizontal="center" vertical="center" wrapText="1"/>
    </xf>
    <xf numFmtId="21" fontId="13" fillId="4" borderId="6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0" fontId="13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26" t="s">
        <v>1</v>
      </c>
      <c r="B2" s="26"/>
      <c r="C2" s="26"/>
      <c r="D2" s="26"/>
      <c r="E2" s="26"/>
      <c r="F2" s="26"/>
      <c r="G2" s="26"/>
      <c r="H2" s="3" t="s">
        <v>65</v>
      </c>
      <c r="I2" s="4">
        <v>20.9</v>
      </c>
    </row>
    <row r="3" spans="1:9" ht="37.5" customHeight="1">
      <c r="A3" s="5" t="s">
        <v>66</v>
      </c>
      <c r="B3" s="6" t="s">
        <v>67</v>
      </c>
      <c r="C3" s="7" t="s">
        <v>68</v>
      </c>
      <c r="D3" s="7" t="s">
        <v>69</v>
      </c>
      <c r="E3" s="8" t="s">
        <v>70</v>
      </c>
      <c r="F3" s="9" t="s">
        <v>71</v>
      </c>
      <c r="G3" s="9" t="s">
        <v>72</v>
      </c>
      <c r="H3" s="10" t="s">
        <v>73</v>
      </c>
      <c r="I3" s="10" t="s">
        <v>74</v>
      </c>
    </row>
    <row r="4" spans="1:9" s="11" customFormat="1" ht="15" customHeight="1">
      <c r="A4" s="15">
        <v>1</v>
      </c>
      <c r="B4" s="31" t="s">
        <v>16</v>
      </c>
      <c r="C4" s="31" t="s">
        <v>17</v>
      </c>
      <c r="D4" s="32" t="s">
        <v>100</v>
      </c>
      <c r="E4" s="31" t="s">
        <v>101</v>
      </c>
      <c r="F4" s="37">
        <v>0.07482638888888889</v>
      </c>
      <c r="G4" s="15" t="str">
        <f aca="true" t="shared" si="0" ref="G4:G67">TEXT(INT((HOUR(F4)*3600+MINUTE(F4)*60+SECOND(F4))/$I$2/60),"0")&amp;"."&amp;TEXT(MOD((HOUR(F4)*3600+MINUTE(F4)*60+SECOND(F4))/$I$2,60),"00")&amp;"/km"</f>
        <v>5.09/km</v>
      </c>
      <c r="H4" s="19">
        <f aca="true" t="shared" si="1" ref="H4:H31">F4-$F$4</f>
        <v>0</v>
      </c>
      <c r="I4" s="19">
        <f>F4-INDEX($F$4:$F$449,MATCH(D4,$D$4:$D$449,0))</f>
        <v>0</v>
      </c>
    </row>
    <row r="5" spans="1:9" s="11" customFormat="1" ht="15" customHeight="1">
      <c r="A5" s="16">
        <v>2</v>
      </c>
      <c r="B5" s="33" t="s">
        <v>102</v>
      </c>
      <c r="C5" s="33" t="s">
        <v>11</v>
      </c>
      <c r="D5" s="34" t="s">
        <v>103</v>
      </c>
      <c r="E5" s="33" t="s">
        <v>104</v>
      </c>
      <c r="F5" s="38">
        <v>0.07532407407407408</v>
      </c>
      <c r="G5" s="16" t="str">
        <f t="shared" si="0"/>
        <v>5.11/km</v>
      </c>
      <c r="H5" s="20">
        <f t="shared" si="1"/>
        <v>0.0004976851851851982</v>
      </c>
      <c r="I5" s="20">
        <f>F5-INDEX($F$4:$F$449,MATCH(D5,$D$4:$D$449,0))</f>
        <v>0</v>
      </c>
    </row>
    <row r="6" spans="1:9" s="11" customFormat="1" ht="15" customHeight="1">
      <c r="A6" s="16">
        <v>3</v>
      </c>
      <c r="B6" s="33" t="s">
        <v>105</v>
      </c>
      <c r="C6" s="33" t="s">
        <v>32</v>
      </c>
      <c r="D6" s="34" t="s">
        <v>100</v>
      </c>
      <c r="E6" s="33" t="s">
        <v>106</v>
      </c>
      <c r="F6" s="38">
        <v>0.07796296296296296</v>
      </c>
      <c r="G6" s="16" t="str">
        <f t="shared" si="0"/>
        <v>5.22/km</v>
      </c>
      <c r="H6" s="20">
        <f t="shared" si="1"/>
        <v>0.0031365740740740694</v>
      </c>
      <c r="I6" s="20">
        <f>F6-INDEX($F$4:$F$449,MATCH(D6,$D$4:$D$449,0))</f>
        <v>0.0031365740740740694</v>
      </c>
    </row>
    <row r="7" spans="1:9" s="11" customFormat="1" ht="15" customHeight="1">
      <c r="A7" s="16">
        <v>4</v>
      </c>
      <c r="B7" s="33" t="s">
        <v>107</v>
      </c>
      <c r="C7" s="33" t="s">
        <v>51</v>
      </c>
      <c r="D7" s="34" t="s">
        <v>108</v>
      </c>
      <c r="E7" s="33" t="s">
        <v>109</v>
      </c>
      <c r="F7" s="38">
        <v>0.07903935185185186</v>
      </c>
      <c r="G7" s="16" t="str">
        <f t="shared" si="0"/>
        <v>5.27/km</v>
      </c>
      <c r="H7" s="20">
        <f t="shared" si="1"/>
        <v>0.004212962962962974</v>
      </c>
      <c r="I7" s="20">
        <f>F7-INDEX($F$4:$F$449,MATCH(D7,$D$4:$D$449,0))</f>
        <v>0</v>
      </c>
    </row>
    <row r="8" spans="1:9" s="11" customFormat="1" ht="15" customHeight="1">
      <c r="A8" s="16">
        <v>5</v>
      </c>
      <c r="B8" s="33" t="s">
        <v>57</v>
      </c>
      <c r="C8" s="33" t="s">
        <v>77</v>
      </c>
      <c r="D8" s="34" t="s">
        <v>110</v>
      </c>
      <c r="E8" s="33" t="s">
        <v>111</v>
      </c>
      <c r="F8" s="38">
        <v>0.07920138888888889</v>
      </c>
      <c r="G8" s="16" t="str">
        <f t="shared" si="0"/>
        <v>5.27/km</v>
      </c>
      <c r="H8" s="20">
        <f t="shared" si="1"/>
        <v>0.004375000000000004</v>
      </c>
      <c r="I8" s="20">
        <f>F8-INDEX($F$4:$F$449,MATCH(D8,$D$4:$D$449,0))</f>
        <v>0</v>
      </c>
    </row>
    <row r="9" spans="1:9" s="11" customFormat="1" ht="15" customHeight="1">
      <c r="A9" s="16">
        <v>6</v>
      </c>
      <c r="B9" s="33" t="s">
        <v>112</v>
      </c>
      <c r="C9" s="33" t="s">
        <v>40</v>
      </c>
      <c r="D9" s="34" t="s">
        <v>100</v>
      </c>
      <c r="E9" s="33" t="s">
        <v>113</v>
      </c>
      <c r="F9" s="38">
        <v>0.07952546296296296</v>
      </c>
      <c r="G9" s="16" t="str">
        <f t="shared" si="0"/>
        <v>5.29/km</v>
      </c>
      <c r="H9" s="20">
        <f t="shared" si="1"/>
        <v>0.004699074074074078</v>
      </c>
      <c r="I9" s="20">
        <f>F9-INDEX($F$4:$F$449,MATCH(D9,$D$4:$D$449,0))</f>
        <v>0.004699074074074078</v>
      </c>
    </row>
    <row r="10" spans="1:9" s="11" customFormat="1" ht="15" customHeight="1">
      <c r="A10" s="29">
        <v>7</v>
      </c>
      <c r="B10" s="40" t="s">
        <v>114</v>
      </c>
      <c r="C10" s="40" t="s">
        <v>115</v>
      </c>
      <c r="D10" s="41" t="s">
        <v>116</v>
      </c>
      <c r="E10" s="40" t="s">
        <v>2</v>
      </c>
      <c r="F10" s="42">
        <v>0.07993055555555556</v>
      </c>
      <c r="G10" s="29" t="str">
        <f t="shared" si="0"/>
        <v>5.30/km</v>
      </c>
      <c r="H10" s="30">
        <f t="shared" si="1"/>
        <v>0.0051041666666666735</v>
      </c>
      <c r="I10" s="30">
        <f>F10-INDEX($F$4:$F$449,MATCH(D10,$D$4:$D$449,0))</f>
        <v>0</v>
      </c>
    </row>
    <row r="11" spans="1:9" s="11" customFormat="1" ht="15" customHeight="1">
      <c r="A11" s="16">
        <v>8</v>
      </c>
      <c r="B11" s="33" t="s">
        <v>117</v>
      </c>
      <c r="C11" s="33" t="s">
        <v>94</v>
      </c>
      <c r="D11" s="34" t="s">
        <v>110</v>
      </c>
      <c r="E11" s="33" t="s">
        <v>82</v>
      </c>
      <c r="F11" s="38">
        <v>0.08438657407407407</v>
      </c>
      <c r="G11" s="16" t="str">
        <f t="shared" si="0"/>
        <v>5.49/km</v>
      </c>
      <c r="H11" s="20">
        <f t="shared" si="1"/>
        <v>0.009560185185185185</v>
      </c>
      <c r="I11" s="20">
        <f>F11-INDEX($F$4:$F$449,MATCH(D11,$D$4:$D$449,0))</f>
        <v>0.005185185185185182</v>
      </c>
    </row>
    <row r="12" spans="1:9" s="11" customFormat="1" ht="15" customHeight="1">
      <c r="A12" s="16">
        <v>9</v>
      </c>
      <c r="B12" s="33" t="s">
        <v>118</v>
      </c>
      <c r="C12" s="33" t="s">
        <v>24</v>
      </c>
      <c r="D12" s="34" t="s">
        <v>110</v>
      </c>
      <c r="E12" s="33" t="s">
        <v>119</v>
      </c>
      <c r="F12" s="38">
        <v>0.08454861111111112</v>
      </c>
      <c r="G12" s="16" t="str">
        <f t="shared" si="0"/>
        <v>5.50/km</v>
      </c>
      <c r="H12" s="20">
        <f t="shared" si="1"/>
        <v>0.00972222222222223</v>
      </c>
      <c r="I12" s="20">
        <f>F12-INDEX($F$4:$F$449,MATCH(D12,$D$4:$D$449,0))</f>
        <v>0.005347222222222225</v>
      </c>
    </row>
    <row r="13" spans="1:9" s="11" customFormat="1" ht="15" customHeight="1">
      <c r="A13" s="16">
        <v>10</v>
      </c>
      <c r="B13" s="33" t="s">
        <v>120</v>
      </c>
      <c r="C13" s="33" t="s">
        <v>87</v>
      </c>
      <c r="D13" s="34" t="s">
        <v>116</v>
      </c>
      <c r="E13" s="33" t="s">
        <v>29</v>
      </c>
      <c r="F13" s="38">
        <v>0.08479166666666667</v>
      </c>
      <c r="G13" s="16" t="str">
        <f t="shared" si="0"/>
        <v>5.51/km</v>
      </c>
      <c r="H13" s="20">
        <f t="shared" si="1"/>
        <v>0.009965277777777781</v>
      </c>
      <c r="I13" s="20">
        <f>F13-INDEX($F$4:$F$449,MATCH(D13,$D$4:$D$449,0))</f>
        <v>0.004861111111111108</v>
      </c>
    </row>
    <row r="14" spans="1:9" s="11" customFormat="1" ht="15" customHeight="1">
      <c r="A14" s="16">
        <v>11</v>
      </c>
      <c r="B14" s="33" t="s">
        <v>121</v>
      </c>
      <c r="C14" s="33" t="s">
        <v>87</v>
      </c>
      <c r="D14" s="34" t="s">
        <v>110</v>
      </c>
      <c r="E14" s="33" t="s">
        <v>122</v>
      </c>
      <c r="F14" s="38">
        <v>0.08521990740740741</v>
      </c>
      <c r="G14" s="16" t="str">
        <f t="shared" si="0"/>
        <v>5.52/km</v>
      </c>
      <c r="H14" s="20">
        <f t="shared" si="1"/>
        <v>0.010393518518518524</v>
      </c>
      <c r="I14" s="20">
        <f>F14-INDEX($F$4:$F$449,MATCH(D14,$D$4:$D$449,0))</f>
        <v>0.00601851851851852</v>
      </c>
    </row>
    <row r="15" spans="1:9" s="11" customFormat="1" ht="15" customHeight="1">
      <c r="A15" s="16">
        <v>12</v>
      </c>
      <c r="B15" s="33" t="s">
        <v>123</v>
      </c>
      <c r="C15" s="33" t="s">
        <v>124</v>
      </c>
      <c r="D15" s="34" t="s">
        <v>100</v>
      </c>
      <c r="E15" s="33" t="s">
        <v>125</v>
      </c>
      <c r="F15" s="38">
        <v>0.08614583333333332</v>
      </c>
      <c r="G15" s="16" t="str">
        <f t="shared" si="0"/>
        <v>5.56/km</v>
      </c>
      <c r="H15" s="20">
        <f t="shared" si="1"/>
        <v>0.011319444444444438</v>
      </c>
      <c r="I15" s="20">
        <f>F15-INDEX($F$4:$F$449,MATCH(D15,$D$4:$D$449,0))</f>
        <v>0.011319444444444438</v>
      </c>
    </row>
    <row r="16" spans="1:9" s="11" customFormat="1" ht="15" customHeight="1">
      <c r="A16" s="16">
        <v>13</v>
      </c>
      <c r="B16" s="33" t="s">
        <v>126</v>
      </c>
      <c r="C16" s="33" t="s">
        <v>8</v>
      </c>
      <c r="D16" s="34" t="s">
        <v>100</v>
      </c>
      <c r="E16" s="33" t="s">
        <v>122</v>
      </c>
      <c r="F16" s="38">
        <v>0.08667824074074075</v>
      </c>
      <c r="G16" s="16" t="str">
        <f t="shared" si="0"/>
        <v>5.58/km</v>
      </c>
      <c r="H16" s="20">
        <f t="shared" si="1"/>
        <v>0.011851851851851863</v>
      </c>
      <c r="I16" s="20">
        <f>F16-INDEX($F$4:$F$449,MATCH(D16,$D$4:$D$449,0))</f>
        <v>0.011851851851851863</v>
      </c>
    </row>
    <row r="17" spans="1:9" s="11" customFormat="1" ht="15" customHeight="1">
      <c r="A17" s="16">
        <v>14</v>
      </c>
      <c r="B17" s="33" t="s">
        <v>127</v>
      </c>
      <c r="C17" s="33" t="s">
        <v>76</v>
      </c>
      <c r="D17" s="34" t="s">
        <v>103</v>
      </c>
      <c r="E17" s="33" t="s">
        <v>128</v>
      </c>
      <c r="F17" s="38">
        <v>0.08711805555555556</v>
      </c>
      <c r="G17" s="16" t="str">
        <f t="shared" si="0"/>
        <v>6.00/km</v>
      </c>
      <c r="H17" s="20">
        <f t="shared" si="1"/>
        <v>0.012291666666666673</v>
      </c>
      <c r="I17" s="20">
        <f>F17-INDEX($F$4:$F$449,MATCH(D17,$D$4:$D$449,0))</f>
        <v>0.011793981481481475</v>
      </c>
    </row>
    <row r="18" spans="1:9" s="11" customFormat="1" ht="15" customHeight="1">
      <c r="A18" s="29">
        <v>15</v>
      </c>
      <c r="B18" s="40" t="s">
        <v>129</v>
      </c>
      <c r="C18" s="40" t="s">
        <v>10</v>
      </c>
      <c r="D18" s="41" t="s">
        <v>116</v>
      </c>
      <c r="E18" s="40" t="s">
        <v>2</v>
      </c>
      <c r="F18" s="42">
        <v>0.08724537037037038</v>
      </c>
      <c r="G18" s="29" t="str">
        <f t="shared" si="0"/>
        <v>6.01/km</v>
      </c>
      <c r="H18" s="30">
        <f t="shared" si="1"/>
        <v>0.01241898148148149</v>
      </c>
      <c r="I18" s="30">
        <f>F18-INDEX($F$4:$F$449,MATCH(D18,$D$4:$D$449,0))</f>
        <v>0.007314814814814816</v>
      </c>
    </row>
    <row r="19" spans="1:9" s="11" customFormat="1" ht="15" customHeight="1">
      <c r="A19" s="16">
        <v>16</v>
      </c>
      <c r="B19" s="33" t="s">
        <v>130</v>
      </c>
      <c r="C19" s="33" t="s">
        <v>131</v>
      </c>
      <c r="D19" s="34" t="s">
        <v>116</v>
      </c>
      <c r="E19" s="33" t="s">
        <v>132</v>
      </c>
      <c r="F19" s="38">
        <v>0.08863425925925926</v>
      </c>
      <c r="G19" s="16" t="str">
        <f t="shared" si="0"/>
        <v>6.06/km</v>
      </c>
      <c r="H19" s="20">
        <f t="shared" si="1"/>
        <v>0.013807870370370373</v>
      </c>
      <c r="I19" s="20">
        <f>F19-INDEX($F$4:$F$449,MATCH(D19,$D$4:$D$449,0))</f>
        <v>0.0087037037037037</v>
      </c>
    </row>
    <row r="20" spans="1:9" s="11" customFormat="1" ht="15" customHeight="1">
      <c r="A20" s="16">
        <v>17</v>
      </c>
      <c r="B20" s="33" t="s">
        <v>133</v>
      </c>
      <c r="C20" s="33" t="s">
        <v>21</v>
      </c>
      <c r="D20" s="34" t="s">
        <v>103</v>
      </c>
      <c r="E20" s="33" t="s">
        <v>134</v>
      </c>
      <c r="F20" s="38">
        <v>0.08878472222222222</v>
      </c>
      <c r="G20" s="16" t="str">
        <f t="shared" si="0"/>
        <v>6.07/km</v>
      </c>
      <c r="H20" s="20">
        <f t="shared" si="1"/>
        <v>0.013958333333333336</v>
      </c>
      <c r="I20" s="20">
        <f>F20-INDEX($F$4:$F$449,MATCH(D20,$D$4:$D$449,0))</f>
        <v>0.013460648148148138</v>
      </c>
    </row>
    <row r="21" spans="1:9" s="11" customFormat="1" ht="15" customHeight="1">
      <c r="A21" s="16">
        <v>18</v>
      </c>
      <c r="B21" s="33" t="s">
        <v>135</v>
      </c>
      <c r="C21" s="33" t="s">
        <v>136</v>
      </c>
      <c r="D21" s="34" t="s">
        <v>137</v>
      </c>
      <c r="E21" s="33" t="s">
        <v>82</v>
      </c>
      <c r="F21" s="38">
        <v>0.08884259259259258</v>
      </c>
      <c r="G21" s="16" t="str">
        <f t="shared" si="0"/>
        <v>6.07/km</v>
      </c>
      <c r="H21" s="20">
        <f t="shared" si="1"/>
        <v>0.014016203703703697</v>
      </c>
      <c r="I21" s="20">
        <f>F21-INDEX($F$4:$F$449,MATCH(D21,$D$4:$D$449,0))</f>
        <v>0</v>
      </c>
    </row>
    <row r="22" spans="1:9" s="11" customFormat="1" ht="15" customHeight="1">
      <c r="A22" s="16">
        <v>19</v>
      </c>
      <c r="B22" s="33" t="s">
        <v>138</v>
      </c>
      <c r="C22" s="33" t="s">
        <v>76</v>
      </c>
      <c r="D22" s="34" t="s">
        <v>139</v>
      </c>
      <c r="E22" s="33" t="s">
        <v>140</v>
      </c>
      <c r="F22" s="38">
        <v>0.08924768518518518</v>
      </c>
      <c r="G22" s="16" t="str">
        <f t="shared" si="0"/>
        <v>6.09/km</v>
      </c>
      <c r="H22" s="20">
        <f t="shared" si="1"/>
        <v>0.014421296296296293</v>
      </c>
      <c r="I22" s="20">
        <f>F22-INDEX($F$4:$F$449,MATCH(D22,$D$4:$D$449,0))</f>
        <v>0</v>
      </c>
    </row>
    <row r="23" spans="1:9" s="11" customFormat="1" ht="15" customHeight="1">
      <c r="A23" s="16">
        <v>20</v>
      </c>
      <c r="B23" s="33" t="s">
        <v>141</v>
      </c>
      <c r="C23" s="33" t="s">
        <v>142</v>
      </c>
      <c r="D23" s="34" t="s">
        <v>143</v>
      </c>
      <c r="E23" s="33" t="s">
        <v>144</v>
      </c>
      <c r="F23" s="38">
        <v>0.0895486111111111</v>
      </c>
      <c r="G23" s="16" t="str">
        <f t="shared" si="0"/>
        <v>6.10/km</v>
      </c>
      <c r="H23" s="20">
        <f t="shared" si="1"/>
        <v>0.01472222222222222</v>
      </c>
      <c r="I23" s="20">
        <f>F23-INDEX($F$4:$F$449,MATCH(D23,$D$4:$D$449,0))</f>
        <v>0</v>
      </c>
    </row>
    <row r="24" spans="1:9" s="11" customFormat="1" ht="15" customHeight="1">
      <c r="A24" s="16">
        <v>21</v>
      </c>
      <c r="B24" s="33" t="s">
        <v>145</v>
      </c>
      <c r="C24" s="33" t="s">
        <v>87</v>
      </c>
      <c r="D24" s="34" t="s">
        <v>110</v>
      </c>
      <c r="E24" s="33" t="s">
        <v>3</v>
      </c>
      <c r="F24" s="38">
        <v>0.08980324074074074</v>
      </c>
      <c r="G24" s="16" t="str">
        <f t="shared" si="0"/>
        <v>6.11/km</v>
      </c>
      <c r="H24" s="20">
        <f t="shared" si="1"/>
        <v>0.014976851851851852</v>
      </c>
      <c r="I24" s="20">
        <f>F24-INDEX($F$4:$F$449,MATCH(D24,$D$4:$D$449,0))</f>
        <v>0.010601851851851848</v>
      </c>
    </row>
    <row r="25" spans="1:9" s="11" customFormat="1" ht="15" customHeight="1">
      <c r="A25" s="16">
        <v>22</v>
      </c>
      <c r="B25" s="33" t="s">
        <v>146</v>
      </c>
      <c r="C25" s="33" t="s">
        <v>4</v>
      </c>
      <c r="D25" s="34" t="s">
        <v>116</v>
      </c>
      <c r="E25" s="33" t="s">
        <v>147</v>
      </c>
      <c r="F25" s="38">
        <v>0.08980324074074074</v>
      </c>
      <c r="G25" s="16" t="str">
        <f t="shared" si="0"/>
        <v>6.11/km</v>
      </c>
      <c r="H25" s="20">
        <f t="shared" si="1"/>
        <v>0.014976851851851852</v>
      </c>
      <c r="I25" s="20">
        <f>F25-INDEX($F$4:$F$449,MATCH(D25,$D$4:$D$449,0))</f>
        <v>0.009872685185185179</v>
      </c>
    </row>
    <row r="26" spans="1:9" s="11" customFormat="1" ht="15" customHeight="1">
      <c r="A26" s="16">
        <v>23</v>
      </c>
      <c r="B26" s="33" t="s">
        <v>148</v>
      </c>
      <c r="C26" s="33" t="s">
        <v>59</v>
      </c>
      <c r="D26" s="34" t="s">
        <v>116</v>
      </c>
      <c r="E26" s="33" t="s">
        <v>149</v>
      </c>
      <c r="F26" s="38">
        <v>0.09061342592592592</v>
      </c>
      <c r="G26" s="16" t="str">
        <f t="shared" si="0"/>
        <v>6.15/km</v>
      </c>
      <c r="H26" s="20">
        <f t="shared" si="1"/>
        <v>0.01578703703703703</v>
      </c>
      <c r="I26" s="20">
        <f>F26-INDEX($F$4:$F$449,MATCH(D26,$D$4:$D$449,0))</f>
        <v>0.010682870370370356</v>
      </c>
    </row>
    <row r="27" spans="1:9" s="12" customFormat="1" ht="15" customHeight="1">
      <c r="A27" s="16">
        <v>24</v>
      </c>
      <c r="B27" s="33" t="s">
        <v>47</v>
      </c>
      <c r="C27" s="33" t="s">
        <v>88</v>
      </c>
      <c r="D27" s="34" t="s">
        <v>116</v>
      </c>
      <c r="E27" s="33" t="s">
        <v>150</v>
      </c>
      <c r="F27" s="38">
        <v>0.0910763888888889</v>
      </c>
      <c r="G27" s="16" t="str">
        <f t="shared" si="0"/>
        <v>6.17/km</v>
      </c>
      <c r="H27" s="20">
        <f t="shared" si="1"/>
        <v>0.016250000000000014</v>
      </c>
      <c r="I27" s="20">
        <f>F27-INDEX($F$4:$F$449,MATCH(D27,$D$4:$D$449,0))</f>
        <v>0.011145833333333341</v>
      </c>
    </row>
    <row r="28" spans="1:9" s="11" customFormat="1" ht="15" customHeight="1">
      <c r="A28" s="16">
        <v>25</v>
      </c>
      <c r="B28" s="33" t="s">
        <v>151</v>
      </c>
      <c r="C28" s="33" t="s">
        <v>152</v>
      </c>
      <c r="D28" s="34" t="s">
        <v>116</v>
      </c>
      <c r="E28" s="33" t="s">
        <v>153</v>
      </c>
      <c r="F28" s="38">
        <v>0.09140046296296296</v>
      </c>
      <c r="G28" s="16" t="str">
        <f t="shared" si="0"/>
        <v>6.18/km</v>
      </c>
      <c r="H28" s="20">
        <f t="shared" si="1"/>
        <v>0.016574074074074074</v>
      </c>
      <c r="I28" s="20">
        <f>F28-INDEX($F$4:$F$449,MATCH(D28,$D$4:$D$449,0))</f>
        <v>0.011469907407407401</v>
      </c>
    </row>
    <row r="29" spans="1:9" s="11" customFormat="1" ht="15" customHeight="1">
      <c r="A29" s="16">
        <v>26</v>
      </c>
      <c r="B29" s="33" t="s">
        <v>154</v>
      </c>
      <c r="C29" s="33" t="s">
        <v>98</v>
      </c>
      <c r="D29" s="34" t="s">
        <v>139</v>
      </c>
      <c r="E29" s="33" t="s">
        <v>13</v>
      </c>
      <c r="F29" s="38">
        <v>0.09158564814814814</v>
      </c>
      <c r="G29" s="16" t="str">
        <f t="shared" si="0"/>
        <v>6.19/km</v>
      </c>
      <c r="H29" s="20">
        <f t="shared" si="1"/>
        <v>0.01675925925925925</v>
      </c>
      <c r="I29" s="20">
        <f>F29-INDEX($F$4:$F$449,MATCH(D29,$D$4:$D$449,0))</f>
        <v>0.0023379629629629584</v>
      </c>
    </row>
    <row r="30" spans="1:9" s="11" customFormat="1" ht="15" customHeight="1">
      <c r="A30" s="29">
        <v>27</v>
      </c>
      <c r="B30" s="40" t="s">
        <v>155</v>
      </c>
      <c r="C30" s="40" t="s">
        <v>81</v>
      </c>
      <c r="D30" s="41" t="s">
        <v>110</v>
      </c>
      <c r="E30" s="40" t="s">
        <v>2</v>
      </c>
      <c r="F30" s="42">
        <v>0.09215277777777776</v>
      </c>
      <c r="G30" s="29" t="str">
        <f t="shared" si="0"/>
        <v>6.21/km</v>
      </c>
      <c r="H30" s="30">
        <f t="shared" si="1"/>
        <v>0.017326388888888877</v>
      </c>
      <c r="I30" s="30">
        <f>F30-INDEX($F$4:$F$449,MATCH(D30,$D$4:$D$449,0))</f>
        <v>0.012951388888888873</v>
      </c>
    </row>
    <row r="31" spans="1:9" s="11" customFormat="1" ht="15" customHeight="1">
      <c r="A31" s="16">
        <v>28</v>
      </c>
      <c r="B31" s="33" t="s">
        <v>156</v>
      </c>
      <c r="C31" s="33" t="s">
        <v>31</v>
      </c>
      <c r="D31" s="34" t="s">
        <v>137</v>
      </c>
      <c r="E31" s="33" t="s">
        <v>157</v>
      </c>
      <c r="F31" s="38">
        <v>0.09236111111111112</v>
      </c>
      <c r="G31" s="16" t="str">
        <f t="shared" si="0"/>
        <v>6.22/km</v>
      </c>
      <c r="H31" s="20">
        <f t="shared" si="1"/>
        <v>0.01753472222222223</v>
      </c>
      <c r="I31" s="20">
        <f>F31-INDEX($F$4:$F$449,MATCH(D31,$D$4:$D$449,0))</f>
        <v>0.003518518518518532</v>
      </c>
    </row>
    <row r="32" spans="1:9" s="11" customFormat="1" ht="15" customHeight="1">
      <c r="A32" s="16">
        <v>29</v>
      </c>
      <c r="B32" s="33" t="s">
        <v>158</v>
      </c>
      <c r="C32" s="33" t="s">
        <v>22</v>
      </c>
      <c r="D32" s="34" t="s">
        <v>110</v>
      </c>
      <c r="E32" s="33" t="s">
        <v>159</v>
      </c>
      <c r="F32" s="38">
        <v>0.09275462962962962</v>
      </c>
      <c r="G32" s="16" t="str">
        <f t="shared" si="0"/>
        <v>6.23/km</v>
      </c>
      <c r="H32" s="20">
        <f aca="true" t="shared" si="2" ref="H32:H95">F32-$F$4</f>
        <v>0.01792824074074073</v>
      </c>
      <c r="I32" s="20">
        <f>F32-INDEX($F$4:$F$449,MATCH(D32,$D$4:$D$449,0))</f>
        <v>0.013553240740740727</v>
      </c>
    </row>
    <row r="33" spans="1:9" s="11" customFormat="1" ht="15" customHeight="1">
      <c r="A33" s="16">
        <v>30</v>
      </c>
      <c r="B33" s="33" t="s">
        <v>160</v>
      </c>
      <c r="C33" s="33" t="s">
        <v>161</v>
      </c>
      <c r="D33" s="34" t="s">
        <v>108</v>
      </c>
      <c r="E33" s="33" t="s">
        <v>162</v>
      </c>
      <c r="F33" s="38">
        <v>0.0939699074074074</v>
      </c>
      <c r="G33" s="16" t="str">
        <f t="shared" si="0"/>
        <v>6.28/km</v>
      </c>
      <c r="H33" s="20">
        <f t="shared" si="2"/>
        <v>0.019143518518518518</v>
      </c>
      <c r="I33" s="20">
        <f>F33-INDEX($F$4:$F$449,MATCH(D33,$D$4:$D$449,0))</f>
        <v>0.014930555555555544</v>
      </c>
    </row>
    <row r="34" spans="1:9" s="11" customFormat="1" ht="15" customHeight="1">
      <c r="A34" s="16">
        <v>31</v>
      </c>
      <c r="B34" s="33" t="s">
        <v>36</v>
      </c>
      <c r="C34" s="33" t="s">
        <v>9</v>
      </c>
      <c r="D34" s="34" t="s">
        <v>139</v>
      </c>
      <c r="E34" s="33" t="s">
        <v>163</v>
      </c>
      <c r="F34" s="38">
        <v>0.09607638888888888</v>
      </c>
      <c r="G34" s="16" t="str">
        <f t="shared" si="0"/>
        <v>6.37/km</v>
      </c>
      <c r="H34" s="20">
        <f t="shared" si="2"/>
        <v>0.02124999999999999</v>
      </c>
      <c r="I34" s="20">
        <f>F34-INDEX($F$4:$F$449,MATCH(D34,$D$4:$D$449,0))</f>
        <v>0.006828703703703698</v>
      </c>
    </row>
    <row r="35" spans="1:9" s="11" customFormat="1" ht="15" customHeight="1">
      <c r="A35" s="16">
        <v>32</v>
      </c>
      <c r="B35" s="33" t="s">
        <v>164</v>
      </c>
      <c r="C35" s="33" t="s">
        <v>56</v>
      </c>
      <c r="D35" s="34" t="s">
        <v>103</v>
      </c>
      <c r="E35" s="33" t="s">
        <v>165</v>
      </c>
      <c r="F35" s="38">
        <v>0.09716435185185185</v>
      </c>
      <c r="G35" s="16" t="str">
        <f t="shared" si="0"/>
        <v>6.42/km</v>
      </c>
      <c r="H35" s="20">
        <f t="shared" si="2"/>
        <v>0.022337962962962962</v>
      </c>
      <c r="I35" s="20">
        <f>F35-INDEX($F$4:$F$449,MATCH(D35,$D$4:$D$449,0))</f>
        <v>0.021840277777777764</v>
      </c>
    </row>
    <row r="36" spans="1:9" s="11" customFormat="1" ht="15" customHeight="1">
      <c r="A36" s="16">
        <v>33</v>
      </c>
      <c r="B36" s="33" t="s">
        <v>166</v>
      </c>
      <c r="C36" s="33" t="s">
        <v>167</v>
      </c>
      <c r="D36" s="34" t="s">
        <v>139</v>
      </c>
      <c r="E36" s="33" t="s">
        <v>101</v>
      </c>
      <c r="F36" s="38">
        <v>0.0977199074074074</v>
      </c>
      <c r="G36" s="16" t="str">
        <f t="shared" si="0"/>
        <v>6.44/km</v>
      </c>
      <c r="H36" s="20">
        <f t="shared" si="2"/>
        <v>0.022893518518518507</v>
      </c>
      <c r="I36" s="20">
        <f>F36-INDEX($F$4:$F$449,MATCH(D36,$D$4:$D$449,0))</f>
        <v>0.008472222222222214</v>
      </c>
    </row>
    <row r="37" spans="1:9" s="11" customFormat="1" ht="15" customHeight="1">
      <c r="A37" s="16">
        <v>34</v>
      </c>
      <c r="B37" s="33" t="s">
        <v>168</v>
      </c>
      <c r="C37" s="33" t="s">
        <v>169</v>
      </c>
      <c r="D37" s="34" t="s">
        <v>100</v>
      </c>
      <c r="E37" s="33" t="s">
        <v>106</v>
      </c>
      <c r="F37" s="38">
        <v>0.0977662037037037</v>
      </c>
      <c r="G37" s="16" t="str">
        <f t="shared" si="0"/>
        <v>6.44/km</v>
      </c>
      <c r="H37" s="20">
        <f t="shared" si="2"/>
        <v>0.022939814814814816</v>
      </c>
      <c r="I37" s="20">
        <f>F37-INDEX($F$4:$F$449,MATCH(D37,$D$4:$D$449,0))</f>
        <v>0.022939814814814816</v>
      </c>
    </row>
    <row r="38" spans="1:9" s="11" customFormat="1" ht="15" customHeight="1">
      <c r="A38" s="16">
        <v>35</v>
      </c>
      <c r="B38" s="33" t="s">
        <v>46</v>
      </c>
      <c r="C38" s="33" t="s">
        <v>76</v>
      </c>
      <c r="D38" s="34" t="s">
        <v>139</v>
      </c>
      <c r="E38" s="33" t="s">
        <v>170</v>
      </c>
      <c r="F38" s="38">
        <v>0.09784722222222221</v>
      </c>
      <c r="G38" s="16" t="str">
        <f t="shared" si="0"/>
        <v>6.44/km</v>
      </c>
      <c r="H38" s="20">
        <f t="shared" si="2"/>
        <v>0.023020833333333324</v>
      </c>
      <c r="I38" s="20">
        <f>F38-INDEX($F$4:$F$449,MATCH(D38,$D$4:$D$449,0))</f>
        <v>0.00859953703703703</v>
      </c>
    </row>
    <row r="39" spans="1:9" s="11" customFormat="1" ht="15" customHeight="1">
      <c r="A39" s="16">
        <v>36</v>
      </c>
      <c r="B39" s="33" t="s">
        <v>171</v>
      </c>
      <c r="C39" s="33" t="s">
        <v>6</v>
      </c>
      <c r="D39" s="34" t="s">
        <v>137</v>
      </c>
      <c r="E39" s="33" t="s">
        <v>128</v>
      </c>
      <c r="F39" s="38">
        <v>0.0984375</v>
      </c>
      <c r="G39" s="16" t="str">
        <f t="shared" si="0"/>
        <v>6.47/km</v>
      </c>
      <c r="H39" s="20">
        <f t="shared" si="2"/>
        <v>0.02361111111111111</v>
      </c>
      <c r="I39" s="20">
        <f>F39-INDEX($F$4:$F$449,MATCH(D39,$D$4:$D$449,0))</f>
        <v>0.009594907407407413</v>
      </c>
    </row>
    <row r="40" spans="1:9" s="11" customFormat="1" ht="15" customHeight="1">
      <c r="A40" s="16">
        <v>37</v>
      </c>
      <c r="B40" s="33" t="s">
        <v>172</v>
      </c>
      <c r="C40" s="33" t="s">
        <v>87</v>
      </c>
      <c r="D40" s="34" t="s">
        <v>100</v>
      </c>
      <c r="E40" s="33" t="s">
        <v>173</v>
      </c>
      <c r="F40" s="38">
        <v>0.09844907407407406</v>
      </c>
      <c r="G40" s="16" t="str">
        <f t="shared" si="0"/>
        <v>6.47/km</v>
      </c>
      <c r="H40" s="20">
        <f t="shared" si="2"/>
        <v>0.023622685185185177</v>
      </c>
      <c r="I40" s="20">
        <f>F40-INDEX($F$4:$F$449,MATCH(D40,$D$4:$D$449,0))</f>
        <v>0.023622685185185177</v>
      </c>
    </row>
    <row r="41" spans="1:9" s="11" customFormat="1" ht="15" customHeight="1">
      <c r="A41" s="16">
        <v>38</v>
      </c>
      <c r="B41" s="33" t="s">
        <v>174</v>
      </c>
      <c r="C41" s="33" t="s">
        <v>11</v>
      </c>
      <c r="D41" s="34" t="s">
        <v>110</v>
      </c>
      <c r="E41" s="33" t="s">
        <v>119</v>
      </c>
      <c r="F41" s="38">
        <v>0.09862268518518519</v>
      </c>
      <c r="G41" s="16" t="str">
        <f t="shared" si="0"/>
        <v>6.48/km</v>
      </c>
      <c r="H41" s="20">
        <f t="shared" si="2"/>
        <v>0.0237962962962963</v>
      </c>
      <c r="I41" s="20">
        <f>F41-INDEX($F$4:$F$449,MATCH(D41,$D$4:$D$449,0))</f>
        <v>0.019421296296296298</v>
      </c>
    </row>
    <row r="42" spans="1:9" s="11" customFormat="1" ht="15" customHeight="1">
      <c r="A42" s="16">
        <v>39</v>
      </c>
      <c r="B42" s="33" t="s">
        <v>175</v>
      </c>
      <c r="C42" s="33" t="s">
        <v>21</v>
      </c>
      <c r="D42" s="34" t="s">
        <v>110</v>
      </c>
      <c r="E42" s="33" t="s">
        <v>176</v>
      </c>
      <c r="F42" s="38">
        <v>0.09881944444444445</v>
      </c>
      <c r="G42" s="16" t="str">
        <f t="shared" si="0"/>
        <v>6.49/km</v>
      </c>
      <c r="H42" s="20">
        <f t="shared" si="2"/>
        <v>0.02399305555555556</v>
      </c>
      <c r="I42" s="20">
        <f>F42-INDEX($F$4:$F$449,MATCH(D42,$D$4:$D$449,0))</f>
        <v>0.019618055555555555</v>
      </c>
    </row>
    <row r="43" spans="1:9" s="11" customFormat="1" ht="15" customHeight="1">
      <c r="A43" s="16">
        <v>40</v>
      </c>
      <c r="B43" s="33" t="s">
        <v>117</v>
      </c>
      <c r="C43" s="33" t="s">
        <v>11</v>
      </c>
      <c r="D43" s="34" t="s">
        <v>177</v>
      </c>
      <c r="E43" s="33" t="s">
        <v>82</v>
      </c>
      <c r="F43" s="38">
        <v>0.09896990740740741</v>
      </c>
      <c r="G43" s="16" t="str">
        <f t="shared" si="0"/>
        <v>6.49/km</v>
      </c>
      <c r="H43" s="20">
        <f t="shared" si="2"/>
        <v>0.024143518518518522</v>
      </c>
      <c r="I43" s="20">
        <f>F43-INDEX($F$4:$F$449,MATCH(D43,$D$4:$D$449,0))</f>
        <v>0</v>
      </c>
    </row>
    <row r="44" spans="1:9" s="11" customFormat="1" ht="15" customHeight="1">
      <c r="A44" s="16">
        <v>41</v>
      </c>
      <c r="B44" s="33" t="s">
        <v>26</v>
      </c>
      <c r="C44" s="33" t="s">
        <v>31</v>
      </c>
      <c r="D44" s="34" t="s">
        <v>110</v>
      </c>
      <c r="E44" s="33" t="s">
        <v>119</v>
      </c>
      <c r="F44" s="38">
        <v>0.09925925925925927</v>
      </c>
      <c r="G44" s="16" t="str">
        <f t="shared" si="0"/>
        <v>6.50/km</v>
      </c>
      <c r="H44" s="20">
        <f t="shared" si="2"/>
        <v>0.024432870370370383</v>
      </c>
      <c r="I44" s="20">
        <f>F44-INDEX($F$4:$F$449,MATCH(D44,$D$4:$D$449,0))</f>
        <v>0.02005787037037038</v>
      </c>
    </row>
    <row r="45" spans="1:9" s="11" customFormat="1" ht="15" customHeight="1">
      <c r="A45" s="16">
        <v>42</v>
      </c>
      <c r="B45" s="33" t="s">
        <v>178</v>
      </c>
      <c r="C45" s="33" t="s">
        <v>179</v>
      </c>
      <c r="D45" s="34" t="s">
        <v>116</v>
      </c>
      <c r="E45" s="33" t="s">
        <v>132</v>
      </c>
      <c r="F45" s="38">
        <v>0.09945601851851853</v>
      </c>
      <c r="G45" s="16" t="str">
        <f t="shared" si="0"/>
        <v>6.51/km</v>
      </c>
      <c r="H45" s="20">
        <f t="shared" si="2"/>
        <v>0.02462962962962964</v>
      </c>
      <c r="I45" s="20">
        <f>F45-INDEX($F$4:$F$449,MATCH(D45,$D$4:$D$449,0))</f>
        <v>0.019525462962962967</v>
      </c>
    </row>
    <row r="46" spans="1:9" s="11" customFormat="1" ht="15" customHeight="1">
      <c r="A46" s="16">
        <v>43</v>
      </c>
      <c r="B46" s="33" t="s">
        <v>180</v>
      </c>
      <c r="C46" s="33" t="s">
        <v>96</v>
      </c>
      <c r="D46" s="34" t="s">
        <v>110</v>
      </c>
      <c r="E46" s="33" t="s">
        <v>181</v>
      </c>
      <c r="F46" s="38">
        <v>0.09984953703703703</v>
      </c>
      <c r="G46" s="16" t="str">
        <f t="shared" si="0"/>
        <v>6.53/km</v>
      </c>
      <c r="H46" s="20">
        <f t="shared" si="2"/>
        <v>0.02502314814814814</v>
      </c>
      <c r="I46" s="20">
        <f>F46-INDEX($F$4:$F$449,MATCH(D46,$D$4:$D$449,0))</f>
        <v>0.020648148148148138</v>
      </c>
    </row>
    <row r="47" spans="1:9" s="11" customFormat="1" ht="15" customHeight="1">
      <c r="A47" s="16">
        <v>44</v>
      </c>
      <c r="B47" s="33" t="s">
        <v>182</v>
      </c>
      <c r="C47" s="33" t="s">
        <v>22</v>
      </c>
      <c r="D47" s="34" t="s">
        <v>110</v>
      </c>
      <c r="E47" s="33" t="s">
        <v>183</v>
      </c>
      <c r="F47" s="38">
        <v>0.09995370370370371</v>
      </c>
      <c r="G47" s="16" t="str">
        <f t="shared" si="0"/>
        <v>6.53/km</v>
      </c>
      <c r="H47" s="20">
        <f t="shared" si="2"/>
        <v>0.025127314814814825</v>
      </c>
      <c r="I47" s="20">
        <f>F47-INDEX($F$4:$F$449,MATCH(D47,$D$4:$D$449,0))</f>
        <v>0.02075231481481482</v>
      </c>
    </row>
    <row r="48" spans="1:9" s="11" customFormat="1" ht="15" customHeight="1">
      <c r="A48" s="16">
        <v>45</v>
      </c>
      <c r="B48" s="33" t="s">
        <v>55</v>
      </c>
      <c r="C48" s="33" t="s">
        <v>121</v>
      </c>
      <c r="D48" s="34" t="s">
        <v>116</v>
      </c>
      <c r="E48" s="33" t="s">
        <v>184</v>
      </c>
      <c r="F48" s="38">
        <v>0.10010416666666666</v>
      </c>
      <c r="G48" s="16" t="str">
        <f t="shared" si="0"/>
        <v>6.54/km</v>
      </c>
      <c r="H48" s="20">
        <f t="shared" si="2"/>
        <v>0.025277777777777774</v>
      </c>
      <c r="I48" s="20">
        <f>F48-INDEX($F$4:$F$449,MATCH(D48,$D$4:$D$449,0))</f>
        <v>0.0201736111111111</v>
      </c>
    </row>
    <row r="49" spans="1:9" s="11" customFormat="1" ht="15" customHeight="1">
      <c r="A49" s="16">
        <v>46</v>
      </c>
      <c r="B49" s="33" t="s">
        <v>185</v>
      </c>
      <c r="C49" s="33" t="s">
        <v>22</v>
      </c>
      <c r="D49" s="34" t="s">
        <v>116</v>
      </c>
      <c r="E49" s="33" t="s">
        <v>186</v>
      </c>
      <c r="F49" s="38">
        <v>0.10019675925925926</v>
      </c>
      <c r="G49" s="16" t="str">
        <f t="shared" si="0"/>
        <v>6.54/km</v>
      </c>
      <c r="H49" s="20">
        <f t="shared" si="2"/>
        <v>0.025370370370370376</v>
      </c>
      <c r="I49" s="20">
        <f>F49-INDEX($F$4:$F$449,MATCH(D49,$D$4:$D$449,0))</f>
        <v>0.020266203703703703</v>
      </c>
    </row>
    <row r="50" spans="1:9" s="11" customFormat="1" ht="15" customHeight="1">
      <c r="A50" s="16">
        <v>47</v>
      </c>
      <c r="B50" s="33" t="s">
        <v>187</v>
      </c>
      <c r="C50" s="33" t="s">
        <v>94</v>
      </c>
      <c r="D50" s="34" t="s">
        <v>100</v>
      </c>
      <c r="E50" s="33" t="s">
        <v>13</v>
      </c>
      <c r="F50" s="38">
        <v>0.10037037037037037</v>
      </c>
      <c r="G50" s="16" t="str">
        <f t="shared" si="0"/>
        <v>6.55/km</v>
      </c>
      <c r="H50" s="20">
        <f t="shared" si="2"/>
        <v>0.025543981481481487</v>
      </c>
      <c r="I50" s="20">
        <f>F50-INDEX($F$4:$F$449,MATCH(D50,$D$4:$D$449,0))</f>
        <v>0.025543981481481487</v>
      </c>
    </row>
    <row r="51" spans="1:9" s="11" customFormat="1" ht="15" customHeight="1">
      <c r="A51" s="16">
        <v>48</v>
      </c>
      <c r="B51" s="33" t="s">
        <v>154</v>
      </c>
      <c r="C51" s="33" t="s">
        <v>93</v>
      </c>
      <c r="D51" s="34" t="s">
        <v>116</v>
      </c>
      <c r="E51" s="33" t="s">
        <v>147</v>
      </c>
      <c r="F51" s="38">
        <v>0.10050925925925926</v>
      </c>
      <c r="G51" s="16" t="str">
        <f t="shared" si="0"/>
        <v>6.56/km</v>
      </c>
      <c r="H51" s="20">
        <f t="shared" si="2"/>
        <v>0.02568287037037037</v>
      </c>
      <c r="I51" s="20">
        <f>F51-INDEX($F$4:$F$449,MATCH(D51,$D$4:$D$449,0))</f>
        <v>0.020578703703703696</v>
      </c>
    </row>
    <row r="52" spans="1:9" s="11" customFormat="1" ht="15" customHeight="1">
      <c r="A52" s="16">
        <v>49</v>
      </c>
      <c r="B52" s="33" t="s">
        <v>188</v>
      </c>
      <c r="C52" s="33" t="s">
        <v>97</v>
      </c>
      <c r="D52" s="34" t="s">
        <v>189</v>
      </c>
      <c r="E52" s="33" t="s">
        <v>190</v>
      </c>
      <c r="F52" s="38">
        <v>0.10118055555555555</v>
      </c>
      <c r="G52" s="16" t="str">
        <f t="shared" si="0"/>
        <v>6.58/km</v>
      </c>
      <c r="H52" s="20">
        <f t="shared" si="2"/>
        <v>0.026354166666666665</v>
      </c>
      <c r="I52" s="20">
        <f>F52-INDEX($F$4:$F$449,MATCH(D52,$D$4:$D$449,0))</f>
        <v>0</v>
      </c>
    </row>
    <row r="53" spans="1:9" s="13" customFormat="1" ht="15" customHeight="1">
      <c r="A53" s="16">
        <v>50</v>
      </c>
      <c r="B53" s="33" t="s">
        <v>191</v>
      </c>
      <c r="C53" s="33" t="s">
        <v>192</v>
      </c>
      <c r="D53" s="34" t="s">
        <v>193</v>
      </c>
      <c r="E53" s="33" t="s">
        <v>153</v>
      </c>
      <c r="F53" s="38">
        <v>0.10127314814814814</v>
      </c>
      <c r="G53" s="16" t="str">
        <f t="shared" si="0"/>
        <v>6.59/km</v>
      </c>
      <c r="H53" s="20">
        <f t="shared" si="2"/>
        <v>0.026446759259259253</v>
      </c>
      <c r="I53" s="20">
        <f>F53-INDEX($F$4:$F$449,MATCH(D53,$D$4:$D$449,0))</f>
        <v>0</v>
      </c>
    </row>
    <row r="54" spans="1:9" s="11" customFormat="1" ht="15" customHeight="1">
      <c r="A54" s="29">
        <v>51</v>
      </c>
      <c r="B54" s="40" t="s">
        <v>194</v>
      </c>
      <c r="C54" s="40" t="s">
        <v>35</v>
      </c>
      <c r="D54" s="41" t="s">
        <v>110</v>
      </c>
      <c r="E54" s="40" t="s">
        <v>2</v>
      </c>
      <c r="F54" s="42">
        <v>0.10135416666666668</v>
      </c>
      <c r="G54" s="29" t="str">
        <f t="shared" si="0"/>
        <v>6.59/km</v>
      </c>
      <c r="H54" s="30">
        <f t="shared" si="2"/>
        <v>0.02652777777777779</v>
      </c>
      <c r="I54" s="30">
        <f>F54-INDEX($F$4:$F$449,MATCH(D54,$D$4:$D$449,0))</f>
        <v>0.022152777777777785</v>
      </c>
    </row>
    <row r="55" spans="1:9" s="11" customFormat="1" ht="15" customHeight="1">
      <c r="A55" s="29">
        <v>52</v>
      </c>
      <c r="B55" s="40" t="s">
        <v>34</v>
      </c>
      <c r="C55" s="40" t="s">
        <v>79</v>
      </c>
      <c r="D55" s="41" t="s">
        <v>108</v>
      </c>
      <c r="E55" s="40" t="s">
        <v>2</v>
      </c>
      <c r="F55" s="42">
        <v>0.10135416666666668</v>
      </c>
      <c r="G55" s="29" t="str">
        <f t="shared" si="0"/>
        <v>6.59/km</v>
      </c>
      <c r="H55" s="30">
        <f t="shared" si="2"/>
        <v>0.02652777777777779</v>
      </c>
      <c r="I55" s="30">
        <f>F55-INDEX($F$4:$F$449,MATCH(D55,$D$4:$D$449,0))</f>
        <v>0.022314814814814815</v>
      </c>
    </row>
    <row r="56" spans="1:9" s="11" customFormat="1" ht="15" customHeight="1">
      <c r="A56" s="16">
        <v>53</v>
      </c>
      <c r="B56" s="33" t="s">
        <v>195</v>
      </c>
      <c r="C56" s="33" t="s">
        <v>196</v>
      </c>
      <c r="D56" s="34" t="s">
        <v>139</v>
      </c>
      <c r="E56" s="33" t="s">
        <v>197</v>
      </c>
      <c r="F56" s="38">
        <v>0.10148148148148149</v>
      </c>
      <c r="G56" s="16" t="str">
        <f t="shared" si="0"/>
        <v>6.60/km</v>
      </c>
      <c r="H56" s="20">
        <f t="shared" si="2"/>
        <v>0.026655092592592605</v>
      </c>
      <c r="I56" s="20">
        <f>F56-INDEX($F$4:$F$449,MATCH(D56,$D$4:$D$449,0))</f>
        <v>0.012233796296296312</v>
      </c>
    </row>
    <row r="57" spans="1:9" s="11" customFormat="1" ht="15" customHeight="1">
      <c r="A57" s="16">
        <v>54</v>
      </c>
      <c r="B57" s="33" t="s">
        <v>37</v>
      </c>
      <c r="C57" s="33" t="s">
        <v>38</v>
      </c>
      <c r="D57" s="34" t="s">
        <v>193</v>
      </c>
      <c r="E57" s="33" t="s">
        <v>176</v>
      </c>
      <c r="F57" s="38">
        <v>0.10189814814814814</v>
      </c>
      <c r="G57" s="16" t="str">
        <f t="shared" si="0"/>
        <v>7.01/km</v>
      </c>
      <c r="H57" s="20">
        <f t="shared" si="2"/>
        <v>0.027071759259259254</v>
      </c>
      <c r="I57" s="20">
        <f>F57-INDEX($F$4:$F$449,MATCH(D57,$D$4:$D$449,0))</f>
        <v>0.0006250000000000006</v>
      </c>
    </row>
    <row r="58" spans="1:9" s="11" customFormat="1" ht="15" customHeight="1">
      <c r="A58" s="16">
        <v>55</v>
      </c>
      <c r="B58" s="33" t="s">
        <v>198</v>
      </c>
      <c r="C58" s="33" t="s">
        <v>21</v>
      </c>
      <c r="D58" s="34" t="s">
        <v>110</v>
      </c>
      <c r="E58" s="33" t="s">
        <v>199</v>
      </c>
      <c r="F58" s="38">
        <v>0.10196759259259258</v>
      </c>
      <c r="G58" s="16" t="str">
        <f t="shared" si="0"/>
        <v>7.02/km</v>
      </c>
      <c r="H58" s="20">
        <f t="shared" si="2"/>
        <v>0.027141203703703695</v>
      </c>
      <c r="I58" s="20">
        <f>F58-INDEX($F$4:$F$449,MATCH(D58,$D$4:$D$449,0))</f>
        <v>0.02276620370370369</v>
      </c>
    </row>
    <row r="59" spans="1:9" s="11" customFormat="1" ht="15" customHeight="1">
      <c r="A59" s="16">
        <v>56</v>
      </c>
      <c r="B59" s="33" t="s">
        <v>200</v>
      </c>
      <c r="C59" s="33" t="s">
        <v>201</v>
      </c>
      <c r="D59" s="34" t="s">
        <v>100</v>
      </c>
      <c r="E59" s="33" t="s">
        <v>202</v>
      </c>
      <c r="F59" s="38">
        <v>0.10221064814814813</v>
      </c>
      <c r="G59" s="16" t="str">
        <f t="shared" si="0"/>
        <v>7.03/km</v>
      </c>
      <c r="H59" s="20">
        <f t="shared" si="2"/>
        <v>0.027384259259259247</v>
      </c>
      <c r="I59" s="20">
        <f>F59-INDEX($F$4:$F$449,MATCH(D59,$D$4:$D$449,0))</f>
        <v>0.027384259259259247</v>
      </c>
    </row>
    <row r="60" spans="1:9" s="11" customFormat="1" ht="15" customHeight="1">
      <c r="A60" s="16">
        <v>57</v>
      </c>
      <c r="B60" s="33" t="s">
        <v>41</v>
      </c>
      <c r="C60" s="33" t="s">
        <v>31</v>
      </c>
      <c r="D60" s="34" t="s">
        <v>116</v>
      </c>
      <c r="E60" s="33" t="s">
        <v>203</v>
      </c>
      <c r="F60" s="38">
        <v>0.10265046296296297</v>
      </c>
      <c r="G60" s="16" t="str">
        <f t="shared" si="0"/>
        <v>7.04/km</v>
      </c>
      <c r="H60" s="20">
        <f t="shared" si="2"/>
        <v>0.027824074074074084</v>
      </c>
      <c r="I60" s="20">
        <f>F60-INDEX($F$4:$F$449,MATCH(D60,$D$4:$D$449,0))</f>
        <v>0.02271990740740741</v>
      </c>
    </row>
    <row r="61" spans="1:9" s="11" customFormat="1" ht="15" customHeight="1">
      <c r="A61" s="16">
        <v>58</v>
      </c>
      <c r="B61" s="33" t="s">
        <v>204</v>
      </c>
      <c r="C61" s="33" t="s">
        <v>31</v>
      </c>
      <c r="D61" s="34" t="s">
        <v>116</v>
      </c>
      <c r="E61" s="33" t="s">
        <v>205</v>
      </c>
      <c r="F61" s="38">
        <v>0.10309027777777778</v>
      </c>
      <c r="G61" s="16" t="str">
        <f t="shared" si="0"/>
        <v>7.06/km</v>
      </c>
      <c r="H61" s="20">
        <f t="shared" si="2"/>
        <v>0.028263888888888894</v>
      </c>
      <c r="I61" s="20">
        <f>F61-INDEX($F$4:$F$449,MATCH(D61,$D$4:$D$449,0))</f>
        <v>0.02315972222222222</v>
      </c>
    </row>
    <row r="62" spans="1:9" s="11" customFormat="1" ht="15" customHeight="1">
      <c r="A62" s="16">
        <v>59</v>
      </c>
      <c r="B62" s="33" t="s">
        <v>206</v>
      </c>
      <c r="C62" s="33" t="s">
        <v>96</v>
      </c>
      <c r="D62" s="34" t="s">
        <v>103</v>
      </c>
      <c r="E62" s="33" t="s">
        <v>207</v>
      </c>
      <c r="F62" s="38">
        <v>0.10357638888888888</v>
      </c>
      <c r="G62" s="16" t="str">
        <f t="shared" si="0"/>
        <v>7.08/km</v>
      </c>
      <c r="H62" s="20">
        <f t="shared" si="2"/>
        <v>0.028749999999999998</v>
      </c>
      <c r="I62" s="20">
        <f>F62-INDEX($F$4:$F$449,MATCH(D62,$D$4:$D$449,0))</f>
        <v>0.0282523148148148</v>
      </c>
    </row>
    <row r="63" spans="1:9" s="11" customFormat="1" ht="15" customHeight="1">
      <c r="A63" s="16">
        <v>60</v>
      </c>
      <c r="B63" s="33" t="s">
        <v>208</v>
      </c>
      <c r="C63" s="33" t="s">
        <v>209</v>
      </c>
      <c r="D63" s="34" t="s">
        <v>110</v>
      </c>
      <c r="E63" s="33" t="s">
        <v>101</v>
      </c>
      <c r="F63" s="38">
        <v>0.1038425925925926</v>
      </c>
      <c r="G63" s="16" t="str">
        <f t="shared" si="0"/>
        <v>7.09/km</v>
      </c>
      <c r="H63" s="20">
        <f t="shared" si="2"/>
        <v>0.02901620370370371</v>
      </c>
      <c r="I63" s="20">
        <f>F63-INDEX($F$4:$F$449,MATCH(D63,$D$4:$D$449,0))</f>
        <v>0.024641203703703707</v>
      </c>
    </row>
    <row r="64" spans="1:9" s="11" customFormat="1" ht="15" customHeight="1">
      <c r="A64" s="16">
        <v>61</v>
      </c>
      <c r="B64" s="33" t="s">
        <v>210</v>
      </c>
      <c r="C64" s="33" t="s">
        <v>6</v>
      </c>
      <c r="D64" s="34" t="s">
        <v>110</v>
      </c>
      <c r="E64" s="33" t="s">
        <v>207</v>
      </c>
      <c r="F64" s="38">
        <v>0.10418981481481482</v>
      </c>
      <c r="G64" s="16" t="str">
        <f t="shared" si="0"/>
        <v>7.11/km</v>
      </c>
      <c r="H64" s="20">
        <f t="shared" si="2"/>
        <v>0.02936342592592593</v>
      </c>
      <c r="I64" s="20">
        <f>F64-INDEX($F$4:$F$449,MATCH(D64,$D$4:$D$449,0))</f>
        <v>0.024988425925925928</v>
      </c>
    </row>
    <row r="65" spans="1:9" s="11" customFormat="1" ht="15" customHeight="1">
      <c r="A65" s="16">
        <v>62</v>
      </c>
      <c r="B65" s="33" t="s">
        <v>211</v>
      </c>
      <c r="C65" s="33" t="s">
        <v>96</v>
      </c>
      <c r="D65" s="34" t="s">
        <v>103</v>
      </c>
      <c r="E65" s="33" t="s">
        <v>13</v>
      </c>
      <c r="F65" s="38">
        <v>0.10428240740740741</v>
      </c>
      <c r="G65" s="16" t="str">
        <f t="shared" si="0"/>
        <v>7.11/km</v>
      </c>
      <c r="H65" s="20">
        <f t="shared" si="2"/>
        <v>0.02945601851851852</v>
      </c>
      <c r="I65" s="20">
        <f>F65-INDEX($F$4:$F$449,MATCH(D65,$D$4:$D$449,0))</f>
        <v>0.028958333333333322</v>
      </c>
    </row>
    <row r="66" spans="1:9" s="11" customFormat="1" ht="15" customHeight="1">
      <c r="A66" s="16">
        <v>63</v>
      </c>
      <c r="B66" s="33" t="s">
        <v>212</v>
      </c>
      <c r="C66" s="33" t="s">
        <v>81</v>
      </c>
      <c r="D66" s="34" t="s">
        <v>116</v>
      </c>
      <c r="E66" s="33" t="s">
        <v>119</v>
      </c>
      <c r="F66" s="38">
        <v>0.10435185185185185</v>
      </c>
      <c r="G66" s="16" t="str">
        <f t="shared" si="0"/>
        <v>7.11/km</v>
      </c>
      <c r="H66" s="20">
        <f t="shared" si="2"/>
        <v>0.02952546296296296</v>
      </c>
      <c r="I66" s="20">
        <f>F66-INDEX($F$4:$F$449,MATCH(D66,$D$4:$D$449,0))</f>
        <v>0.024421296296296288</v>
      </c>
    </row>
    <row r="67" spans="1:9" s="11" customFormat="1" ht="15" customHeight="1">
      <c r="A67" s="16">
        <v>64</v>
      </c>
      <c r="B67" s="33" t="s">
        <v>213</v>
      </c>
      <c r="C67" s="33" t="s">
        <v>85</v>
      </c>
      <c r="D67" s="34" t="s">
        <v>214</v>
      </c>
      <c r="E67" s="33" t="s">
        <v>215</v>
      </c>
      <c r="F67" s="38">
        <v>0.10443287037037037</v>
      </c>
      <c r="G67" s="16" t="str">
        <f t="shared" si="0"/>
        <v>7.12/km</v>
      </c>
      <c r="H67" s="20">
        <f t="shared" si="2"/>
        <v>0.029606481481481484</v>
      </c>
      <c r="I67" s="20">
        <f>F67-INDEX($F$4:$F$449,MATCH(D67,$D$4:$D$449,0))</f>
        <v>0</v>
      </c>
    </row>
    <row r="68" spans="1:9" s="11" customFormat="1" ht="15" customHeight="1">
      <c r="A68" s="16">
        <v>65</v>
      </c>
      <c r="B68" s="33" t="s">
        <v>216</v>
      </c>
      <c r="C68" s="33" t="s">
        <v>76</v>
      </c>
      <c r="D68" s="34" t="s">
        <v>103</v>
      </c>
      <c r="E68" s="33" t="s">
        <v>217</v>
      </c>
      <c r="F68" s="38">
        <v>0.1045949074074074</v>
      </c>
      <c r="G68" s="16" t="str">
        <f aca="true" t="shared" si="3" ref="G68:G131">TEXT(INT((HOUR(F68)*3600+MINUTE(F68)*60+SECOND(F68))/$I$2/60),"0")&amp;"."&amp;TEXT(MOD((HOUR(F68)*3600+MINUTE(F68)*60+SECOND(F68))/$I$2,60),"00")&amp;"/km"</f>
        <v>7.12/km</v>
      </c>
      <c r="H68" s="20">
        <f t="shared" si="2"/>
        <v>0.029768518518518514</v>
      </c>
      <c r="I68" s="20">
        <f>F68-INDEX($F$4:$F$449,MATCH(D68,$D$4:$D$449,0))</f>
        <v>0.029270833333333315</v>
      </c>
    </row>
    <row r="69" spans="1:9" s="11" customFormat="1" ht="15" customHeight="1">
      <c r="A69" s="16">
        <v>66</v>
      </c>
      <c r="B69" s="33" t="s">
        <v>218</v>
      </c>
      <c r="C69" s="33" t="s">
        <v>88</v>
      </c>
      <c r="D69" s="34" t="s">
        <v>139</v>
      </c>
      <c r="E69" s="33" t="s">
        <v>219</v>
      </c>
      <c r="F69" s="38">
        <v>0.10478009259259259</v>
      </c>
      <c r="G69" s="16" t="str">
        <f t="shared" si="3"/>
        <v>7.13/km</v>
      </c>
      <c r="H69" s="20">
        <f t="shared" si="2"/>
        <v>0.029953703703703705</v>
      </c>
      <c r="I69" s="20">
        <f>F69-INDEX($F$4:$F$449,MATCH(D69,$D$4:$D$449,0))</f>
        <v>0.015532407407407411</v>
      </c>
    </row>
    <row r="70" spans="1:9" s="11" customFormat="1" ht="15" customHeight="1">
      <c r="A70" s="16">
        <v>67</v>
      </c>
      <c r="B70" s="33" t="s">
        <v>220</v>
      </c>
      <c r="C70" s="33" t="s">
        <v>221</v>
      </c>
      <c r="D70" s="34" t="s">
        <v>139</v>
      </c>
      <c r="E70" s="33" t="s">
        <v>222</v>
      </c>
      <c r="F70" s="38">
        <v>0.10494212962962964</v>
      </c>
      <c r="G70" s="16" t="str">
        <f t="shared" si="3"/>
        <v>7.14/km</v>
      </c>
      <c r="H70" s="20">
        <f t="shared" si="2"/>
        <v>0.03011574074074075</v>
      </c>
      <c r="I70" s="20">
        <f>F70-INDEX($F$4:$F$449,MATCH(D70,$D$4:$D$449,0))</f>
        <v>0.015694444444444455</v>
      </c>
    </row>
    <row r="71" spans="1:9" s="11" customFormat="1" ht="15" customHeight="1">
      <c r="A71" s="16">
        <v>68</v>
      </c>
      <c r="B71" s="33" t="s">
        <v>42</v>
      </c>
      <c r="C71" s="33" t="s">
        <v>10</v>
      </c>
      <c r="D71" s="34" t="s">
        <v>108</v>
      </c>
      <c r="E71" s="33" t="s">
        <v>176</v>
      </c>
      <c r="F71" s="38">
        <v>0.10501157407407408</v>
      </c>
      <c r="G71" s="16" t="str">
        <f t="shared" si="3"/>
        <v>7.14/km</v>
      </c>
      <c r="H71" s="20">
        <f t="shared" si="2"/>
        <v>0.03018518518518519</v>
      </c>
      <c r="I71" s="20">
        <f>F71-INDEX($F$4:$F$449,MATCH(D71,$D$4:$D$449,0))</f>
        <v>0.025972222222222216</v>
      </c>
    </row>
    <row r="72" spans="1:9" s="11" customFormat="1" ht="15" customHeight="1">
      <c r="A72" s="16">
        <v>69</v>
      </c>
      <c r="B72" s="33" t="s">
        <v>223</v>
      </c>
      <c r="C72" s="33" t="s">
        <v>224</v>
      </c>
      <c r="D72" s="34" t="s">
        <v>193</v>
      </c>
      <c r="E72" s="33" t="s">
        <v>225</v>
      </c>
      <c r="F72" s="38">
        <v>0.10554398148148147</v>
      </c>
      <c r="G72" s="16" t="str">
        <f t="shared" si="3"/>
        <v>7.16/km</v>
      </c>
      <c r="H72" s="20">
        <f t="shared" si="2"/>
        <v>0.030717592592592588</v>
      </c>
      <c r="I72" s="20">
        <f>F72-INDEX($F$4:$F$449,MATCH(D72,$D$4:$D$449,0))</f>
        <v>0.004270833333333335</v>
      </c>
    </row>
    <row r="73" spans="1:9" s="11" customFormat="1" ht="15" customHeight="1">
      <c r="A73" s="16">
        <v>70</v>
      </c>
      <c r="B73" s="33" t="s">
        <v>226</v>
      </c>
      <c r="C73" s="33" t="s">
        <v>96</v>
      </c>
      <c r="D73" s="34" t="s">
        <v>110</v>
      </c>
      <c r="E73" s="33" t="s">
        <v>82</v>
      </c>
      <c r="F73" s="38">
        <v>0.10583333333333333</v>
      </c>
      <c r="G73" s="16" t="str">
        <f t="shared" si="3"/>
        <v>7.18/km</v>
      </c>
      <c r="H73" s="20">
        <f t="shared" si="2"/>
        <v>0.031006944444444448</v>
      </c>
      <c r="I73" s="20">
        <f>F73-INDEX($F$4:$F$449,MATCH(D73,$D$4:$D$449,0))</f>
        <v>0.026631944444444444</v>
      </c>
    </row>
    <row r="74" spans="1:9" s="11" customFormat="1" ht="15" customHeight="1">
      <c r="A74" s="16">
        <v>71</v>
      </c>
      <c r="B74" s="33" t="s">
        <v>227</v>
      </c>
      <c r="C74" s="33" t="s">
        <v>28</v>
      </c>
      <c r="D74" s="34" t="s">
        <v>108</v>
      </c>
      <c r="E74" s="33" t="s">
        <v>228</v>
      </c>
      <c r="F74" s="38">
        <v>0.10605324074074074</v>
      </c>
      <c r="G74" s="16" t="str">
        <f t="shared" si="3"/>
        <v>7.18/km</v>
      </c>
      <c r="H74" s="20">
        <f t="shared" si="2"/>
        <v>0.031226851851851853</v>
      </c>
      <c r="I74" s="20">
        <f>F74-INDEX($F$4:$F$449,MATCH(D74,$D$4:$D$449,0))</f>
        <v>0.02701388888888888</v>
      </c>
    </row>
    <row r="75" spans="1:9" s="11" customFormat="1" ht="15" customHeight="1">
      <c r="A75" s="29">
        <v>72</v>
      </c>
      <c r="B75" s="40" t="s">
        <v>229</v>
      </c>
      <c r="C75" s="40" t="s">
        <v>230</v>
      </c>
      <c r="D75" s="41" t="s">
        <v>193</v>
      </c>
      <c r="E75" s="40" t="s">
        <v>2</v>
      </c>
      <c r="F75" s="42">
        <v>0.10640046296296296</v>
      </c>
      <c r="G75" s="29" t="str">
        <f t="shared" si="3"/>
        <v>7.20/km</v>
      </c>
      <c r="H75" s="30">
        <f t="shared" si="2"/>
        <v>0.031574074074074074</v>
      </c>
      <c r="I75" s="30">
        <f>F75-INDEX($F$4:$F$449,MATCH(D75,$D$4:$D$449,0))</f>
        <v>0.005127314814814821</v>
      </c>
    </row>
    <row r="76" spans="1:9" s="11" customFormat="1" ht="15" customHeight="1">
      <c r="A76" s="16">
        <v>73</v>
      </c>
      <c r="B76" s="33" t="s">
        <v>7</v>
      </c>
      <c r="C76" s="33" t="s">
        <v>48</v>
      </c>
      <c r="D76" s="34" t="s">
        <v>108</v>
      </c>
      <c r="E76" s="33" t="s">
        <v>119</v>
      </c>
      <c r="F76" s="38">
        <v>0.10655092592592592</v>
      </c>
      <c r="G76" s="16" t="str">
        <f t="shared" si="3"/>
        <v>7.20/km</v>
      </c>
      <c r="H76" s="20">
        <f t="shared" si="2"/>
        <v>0.03172453703703704</v>
      </c>
      <c r="I76" s="20">
        <f>F76-INDEX($F$4:$F$449,MATCH(D76,$D$4:$D$449,0))</f>
        <v>0.027511574074074063</v>
      </c>
    </row>
    <row r="77" spans="1:9" s="11" customFormat="1" ht="15" customHeight="1">
      <c r="A77" s="16">
        <v>74</v>
      </c>
      <c r="B77" s="33" t="s">
        <v>231</v>
      </c>
      <c r="C77" s="33" t="s">
        <v>232</v>
      </c>
      <c r="D77" s="34" t="s">
        <v>139</v>
      </c>
      <c r="E77" s="33" t="s">
        <v>233</v>
      </c>
      <c r="F77" s="38">
        <v>0.10773148148148148</v>
      </c>
      <c r="G77" s="16" t="str">
        <f t="shared" si="3"/>
        <v>7.25/km</v>
      </c>
      <c r="H77" s="20">
        <f t="shared" si="2"/>
        <v>0.0329050925925926</v>
      </c>
      <c r="I77" s="20">
        <f>F77-INDEX($F$4:$F$449,MATCH(D77,$D$4:$D$449,0))</f>
        <v>0.018483796296296304</v>
      </c>
    </row>
    <row r="78" spans="1:9" s="11" customFormat="1" ht="15" customHeight="1">
      <c r="A78" s="16">
        <v>75</v>
      </c>
      <c r="B78" s="33" t="s">
        <v>234</v>
      </c>
      <c r="C78" s="33" t="s">
        <v>91</v>
      </c>
      <c r="D78" s="34" t="s">
        <v>103</v>
      </c>
      <c r="E78" s="33" t="s">
        <v>132</v>
      </c>
      <c r="F78" s="38">
        <v>0.10790509259259258</v>
      </c>
      <c r="G78" s="16" t="str">
        <f t="shared" si="3"/>
        <v>7.26/km</v>
      </c>
      <c r="H78" s="20">
        <f t="shared" si="2"/>
        <v>0.033078703703703694</v>
      </c>
      <c r="I78" s="20">
        <f>F78-INDEX($F$4:$F$449,MATCH(D78,$D$4:$D$449,0))</f>
        <v>0.032581018518518495</v>
      </c>
    </row>
    <row r="79" spans="1:9" s="11" customFormat="1" ht="15" customHeight="1">
      <c r="A79" s="16">
        <v>76</v>
      </c>
      <c r="B79" s="33" t="s">
        <v>235</v>
      </c>
      <c r="C79" s="33" t="s">
        <v>92</v>
      </c>
      <c r="D79" s="34" t="s">
        <v>116</v>
      </c>
      <c r="E79" s="33" t="s">
        <v>183</v>
      </c>
      <c r="F79" s="38">
        <v>0.10820601851851852</v>
      </c>
      <c r="G79" s="16" t="str">
        <f t="shared" si="3"/>
        <v>7.27/km</v>
      </c>
      <c r="H79" s="20">
        <f t="shared" si="2"/>
        <v>0.033379629629629634</v>
      </c>
      <c r="I79" s="20">
        <f>F79-INDEX($F$4:$F$449,MATCH(D79,$D$4:$D$449,0))</f>
        <v>0.02827546296296296</v>
      </c>
    </row>
    <row r="80" spans="1:9" s="13" customFormat="1" ht="15" customHeight="1">
      <c r="A80" s="16">
        <v>77</v>
      </c>
      <c r="B80" s="33" t="s">
        <v>105</v>
      </c>
      <c r="C80" s="33" t="s">
        <v>236</v>
      </c>
      <c r="D80" s="34" t="s">
        <v>100</v>
      </c>
      <c r="E80" s="33" t="s">
        <v>106</v>
      </c>
      <c r="F80" s="38">
        <v>0.10841435185185185</v>
      </c>
      <c r="G80" s="16" t="str">
        <f t="shared" si="3"/>
        <v>7.28/km</v>
      </c>
      <c r="H80" s="20">
        <f t="shared" si="2"/>
        <v>0.03358796296296296</v>
      </c>
      <c r="I80" s="20">
        <f>F80-INDEX($F$4:$F$449,MATCH(D80,$D$4:$D$449,0))</f>
        <v>0.03358796296296296</v>
      </c>
    </row>
    <row r="81" spans="1:9" s="11" customFormat="1" ht="15" customHeight="1">
      <c r="A81" s="16">
        <v>78</v>
      </c>
      <c r="B81" s="33" t="s">
        <v>237</v>
      </c>
      <c r="C81" s="33" t="s">
        <v>79</v>
      </c>
      <c r="D81" s="34" t="s">
        <v>103</v>
      </c>
      <c r="E81" s="33" t="s">
        <v>238</v>
      </c>
      <c r="F81" s="38">
        <v>0.10878472222222223</v>
      </c>
      <c r="G81" s="16" t="str">
        <f t="shared" si="3"/>
        <v>7.30/km</v>
      </c>
      <c r="H81" s="20">
        <f t="shared" si="2"/>
        <v>0.03395833333333334</v>
      </c>
      <c r="I81" s="20">
        <f>F81-INDEX($F$4:$F$449,MATCH(D81,$D$4:$D$449,0))</f>
        <v>0.03346064814814814</v>
      </c>
    </row>
    <row r="82" spans="1:9" s="11" customFormat="1" ht="15" customHeight="1">
      <c r="A82" s="16">
        <v>79</v>
      </c>
      <c r="B82" s="33" t="s">
        <v>239</v>
      </c>
      <c r="C82" s="33" t="s">
        <v>240</v>
      </c>
      <c r="D82" s="34" t="s">
        <v>139</v>
      </c>
      <c r="E82" s="33" t="s">
        <v>163</v>
      </c>
      <c r="F82" s="38">
        <v>0.10938657407407408</v>
      </c>
      <c r="G82" s="16" t="str">
        <f t="shared" si="3"/>
        <v>7.32/km</v>
      </c>
      <c r="H82" s="20">
        <f t="shared" si="2"/>
        <v>0.034560185185185194</v>
      </c>
      <c r="I82" s="20">
        <f>F82-INDEX($F$4:$F$449,MATCH(D82,$D$4:$D$449,0))</f>
        <v>0.0201388888888889</v>
      </c>
    </row>
    <row r="83" spans="1:9" s="11" customFormat="1" ht="15" customHeight="1">
      <c r="A83" s="16">
        <v>80</v>
      </c>
      <c r="B83" s="33" t="s">
        <v>210</v>
      </c>
      <c r="C83" s="33" t="s">
        <v>77</v>
      </c>
      <c r="D83" s="34" t="s">
        <v>139</v>
      </c>
      <c r="E83" s="33" t="s">
        <v>176</v>
      </c>
      <c r="F83" s="38">
        <v>0.10947916666666667</v>
      </c>
      <c r="G83" s="16" t="str">
        <f t="shared" si="3"/>
        <v>7.33/km</v>
      </c>
      <c r="H83" s="20">
        <f t="shared" si="2"/>
        <v>0.03465277777777778</v>
      </c>
      <c r="I83" s="20">
        <f>F83-INDEX($F$4:$F$449,MATCH(D83,$D$4:$D$449,0))</f>
        <v>0.02023148148148149</v>
      </c>
    </row>
    <row r="84" spans="1:9" ht="15" customHeight="1">
      <c r="A84" s="16">
        <v>81</v>
      </c>
      <c r="B84" s="33" t="s">
        <v>241</v>
      </c>
      <c r="C84" s="33" t="s">
        <v>20</v>
      </c>
      <c r="D84" s="34" t="s">
        <v>116</v>
      </c>
      <c r="E84" s="33" t="s">
        <v>163</v>
      </c>
      <c r="F84" s="38">
        <v>0.10947916666666667</v>
      </c>
      <c r="G84" s="16" t="str">
        <f t="shared" si="3"/>
        <v>7.33/km</v>
      </c>
      <c r="H84" s="20">
        <f t="shared" si="2"/>
        <v>0.03465277777777778</v>
      </c>
      <c r="I84" s="20">
        <f>F84-INDEX($F$4:$F$449,MATCH(D84,$D$4:$D$449,0))</f>
        <v>0.02954861111111111</v>
      </c>
    </row>
    <row r="85" spans="1:9" ht="15" customHeight="1">
      <c r="A85" s="16">
        <v>82</v>
      </c>
      <c r="B85" s="33" t="s">
        <v>242</v>
      </c>
      <c r="C85" s="33" t="s">
        <v>243</v>
      </c>
      <c r="D85" s="34" t="s">
        <v>139</v>
      </c>
      <c r="E85" s="33" t="s">
        <v>29</v>
      </c>
      <c r="F85" s="38">
        <v>0.1095949074074074</v>
      </c>
      <c r="G85" s="16" t="str">
        <f t="shared" si="3"/>
        <v>7.33/km</v>
      </c>
      <c r="H85" s="20">
        <f t="shared" si="2"/>
        <v>0.03476851851851852</v>
      </c>
      <c r="I85" s="20">
        <f>F85-INDEX($F$4:$F$449,MATCH(D85,$D$4:$D$449,0))</f>
        <v>0.020347222222222225</v>
      </c>
    </row>
    <row r="86" spans="1:9" ht="15" customHeight="1">
      <c r="A86" s="16">
        <v>83</v>
      </c>
      <c r="B86" s="33" t="s">
        <v>244</v>
      </c>
      <c r="C86" s="33" t="s">
        <v>245</v>
      </c>
      <c r="D86" s="34" t="s">
        <v>103</v>
      </c>
      <c r="E86" s="33" t="s">
        <v>246</v>
      </c>
      <c r="F86" s="38">
        <v>0.10965277777777778</v>
      </c>
      <c r="G86" s="16" t="str">
        <f t="shared" si="3"/>
        <v>7.33/km</v>
      </c>
      <c r="H86" s="20">
        <f t="shared" si="2"/>
        <v>0.03482638888888889</v>
      </c>
      <c r="I86" s="20">
        <f>F86-INDEX($F$4:$F$449,MATCH(D86,$D$4:$D$449,0))</f>
        <v>0.034328703703703695</v>
      </c>
    </row>
    <row r="87" spans="1:9" ht="15" customHeight="1">
      <c r="A87" s="16">
        <v>84</v>
      </c>
      <c r="B87" s="33" t="s">
        <v>247</v>
      </c>
      <c r="C87" s="33" t="s">
        <v>96</v>
      </c>
      <c r="D87" s="34" t="s">
        <v>103</v>
      </c>
      <c r="E87" s="33" t="s">
        <v>183</v>
      </c>
      <c r="F87" s="38">
        <v>0.10971064814814814</v>
      </c>
      <c r="G87" s="16" t="str">
        <f t="shared" si="3"/>
        <v>7.34/km</v>
      </c>
      <c r="H87" s="20">
        <f t="shared" si="2"/>
        <v>0.034884259259259254</v>
      </c>
      <c r="I87" s="20">
        <f>F87-INDEX($F$4:$F$449,MATCH(D87,$D$4:$D$449,0))</f>
        <v>0.034386574074074056</v>
      </c>
    </row>
    <row r="88" spans="1:9" ht="15" customHeight="1">
      <c r="A88" s="16">
        <v>85</v>
      </c>
      <c r="B88" s="33" t="s">
        <v>248</v>
      </c>
      <c r="C88" s="33" t="s">
        <v>98</v>
      </c>
      <c r="D88" s="34" t="s">
        <v>116</v>
      </c>
      <c r="E88" s="33" t="s">
        <v>249</v>
      </c>
      <c r="F88" s="38">
        <v>0.10990740740740741</v>
      </c>
      <c r="G88" s="16" t="str">
        <f t="shared" si="3"/>
        <v>7.34/km</v>
      </c>
      <c r="H88" s="20">
        <f t="shared" si="2"/>
        <v>0.035081018518518525</v>
      </c>
      <c r="I88" s="20">
        <f>F88-INDEX($F$4:$F$449,MATCH(D88,$D$4:$D$449,0))</f>
        <v>0.029976851851851852</v>
      </c>
    </row>
    <row r="89" spans="1:9" ht="15" customHeight="1">
      <c r="A89" s="16">
        <v>86</v>
      </c>
      <c r="B89" s="33" t="s">
        <v>250</v>
      </c>
      <c r="C89" s="33" t="s">
        <v>99</v>
      </c>
      <c r="D89" s="34" t="s">
        <v>139</v>
      </c>
      <c r="E89" s="33" t="s">
        <v>251</v>
      </c>
      <c r="F89" s="38">
        <v>0.11006944444444444</v>
      </c>
      <c r="G89" s="16" t="str">
        <f t="shared" si="3"/>
        <v>7.35/km</v>
      </c>
      <c r="H89" s="20">
        <f t="shared" si="2"/>
        <v>0.035243055555555555</v>
      </c>
      <c r="I89" s="20">
        <f>F89-INDEX($F$4:$F$449,MATCH(D89,$D$4:$D$449,0))</f>
        <v>0.020821759259259262</v>
      </c>
    </row>
    <row r="90" spans="1:9" ht="15" customHeight="1">
      <c r="A90" s="16">
        <v>87</v>
      </c>
      <c r="B90" s="33" t="s">
        <v>252</v>
      </c>
      <c r="C90" s="33" t="s">
        <v>19</v>
      </c>
      <c r="D90" s="34" t="s">
        <v>116</v>
      </c>
      <c r="E90" s="33" t="s">
        <v>251</v>
      </c>
      <c r="F90" s="38">
        <v>0.11006944444444444</v>
      </c>
      <c r="G90" s="16" t="str">
        <f t="shared" si="3"/>
        <v>7.35/km</v>
      </c>
      <c r="H90" s="20">
        <f t="shared" si="2"/>
        <v>0.035243055555555555</v>
      </c>
      <c r="I90" s="20">
        <f>F90-INDEX($F$4:$F$449,MATCH(D90,$D$4:$D$449,0))</f>
        <v>0.03013888888888888</v>
      </c>
    </row>
    <row r="91" spans="1:9" ht="15" customHeight="1">
      <c r="A91" s="16">
        <v>88</v>
      </c>
      <c r="B91" s="33" t="s">
        <v>253</v>
      </c>
      <c r="C91" s="33" t="s">
        <v>254</v>
      </c>
      <c r="D91" s="34" t="s">
        <v>255</v>
      </c>
      <c r="E91" s="33" t="s">
        <v>132</v>
      </c>
      <c r="F91" s="38">
        <v>0.11033564814814815</v>
      </c>
      <c r="G91" s="16" t="str">
        <f t="shared" si="3"/>
        <v>7.36/km</v>
      </c>
      <c r="H91" s="20">
        <f t="shared" si="2"/>
        <v>0.03550925925925927</v>
      </c>
      <c r="I91" s="20">
        <f>F91-INDEX($F$4:$F$449,MATCH(D91,$D$4:$D$449,0))</f>
        <v>0</v>
      </c>
    </row>
    <row r="92" spans="1:9" ht="15" customHeight="1">
      <c r="A92" s="16">
        <v>89</v>
      </c>
      <c r="B92" s="33" t="s">
        <v>256</v>
      </c>
      <c r="C92" s="33" t="s">
        <v>81</v>
      </c>
      <c r="D92" s="34" t="s">
        <v>139</v>
      </c>
      <c r="E92" s="33" t="s">
        <v>205</v>
      </c>
      <c r="F92" s="38">
        <v>0.11068287037037038</v>
      </c>
      <c r="G92" s="16" t="str">
        <f t="shared" si="3"/>
        <v>7.38/km</v>
      </c>
      <c r="H92" s="20">
        <f t="shared" si="2"/>
        <v>0.03585648148148149</v>
      </c>
      <c r="I92" s="20">
        <f>F92-INDEX($F$4:$F$449,MATCH(D92,$D$4:$D$449,0))</f>
        <v>0.021435185185185196</v>
      </c>
    </row>
    <row r="93" spans="1:9" ht="15" customHeight="1">
      <c r="A93" s="16">
        <v>90</v>
      </c>
      <c r="B93" s="33" t="s">
        <v>257</v>
      </c>
      <c r="C93" s="33" t="s">
        <v>94</v>
      </c>
      <c r="D93" s="34" t="s">
        <v>110</v>
      </c>
      <c r="E93" s="33" t="s">
        <v>258</v>
      </c>
      <c r="F93" s="38">
        <v>0.11097222222222221</v>
      </c>
      <c r="G93" s="16" t="str">
        <f t="shared" si="3"/>
        <v>7.39/km</v>
      </c>
      <c r="H93" s="20">
        <f t="shared" si="2"/>
        <v>0.03614583333333332</v>
      </c>
      <c r="I93" s="20">
        <f>F93-INDEX($F$4:$F$449,MATCH(D93,$D$4:$D$449,0))</f>
        <v>0.03177083333333332</v>
      </c>
    </row>
    <row r="94" spans="1:9" ht="15" customHeight="1">
      <c r="A94" s="16">
        <v>91</v>
      </c>
      <c r="B94" s="33" t="s">
        <v>259</v>
      </c>
      <c r="C94" s="33" t="s">
        <v>81</v>
      </c>
      <c r="D94" s="34" t="s">
        <v>108</v>
      </c>
      <c r="E94" s="33" t="s">
        <v>260</v>
      </c>
      <c r="F94" s="38">
        <v>0.11099537037037037</v>
      </c>
      <c r="G94" s="16" t="str">
        <f t="shared" si="3"/>
        <v>7.39/km</v>
      </c>
      <c r="H94" s="20">
        <f t="shared" si="2"/>
        <v>0.03616898148148148</v>
      </c>
      <c r="I94" s="20">
        <f>F94-INDEX($F$4:$F$449,MATCH(D94,$D$4:$D$449,0))</f>
        <v>0.03195601851851851</v>
      </c>
    </row>
    <row r="95" spans="1:9" ht="15" customHeight="1">
      <c r="A95" s="16">
        <v>92</v>
      </c>
      <c r="B95" s="33" t="s">
        <v>261</v>
      </c>
      <c r="C95" s="33" t="s">
        <v>78</v>
      </c>
      <c r="D95" s="34" t="s">
        <v>139</v>
      </c>
      <c r="E95" s="33" t="s">
        <v>262</v>
      </c>
      <c r="F95" s="38">
        <v>0.11162037037037037</v>
      </c>
      <c r="G95" s="16" t="str">
        <f t="shared" si="3"/>
        <v>7.41/km</v>
      </c>
      <c r="H95" s="20">
        <f t="shared" si="2"/>
        <v>0.03679398148148148</v>
      </c>
      <c r="I95" s="20">
        <f>F95-INDEX($F$4:$F$449,MATCH(D95,$D$4:$D$449,0))</f>
        <v>0.02237268518518519</v>
      </c>
    </row>
    <row r="96" spans="1:9" ht="15" customHeight="1">
      <c r="A96" s="16">
        <v>93</v>
      </c>
      <c r="B96" s="33" t="s">
        <v>263</v>
      </c>
      <c r="C96" s="33" t="s">
        <v>80</v>
      </c>
      <c r="D96" s="34" t="s">
        <v>116</v>
      </c>
      <c r="E96" s="33" t="s">
        <v>264</v>
      </c>
      <c r="F96" s="38">
        <v>0.11170138888888888</v>
      </c>
      <c r="G96" s="16" t="str">
        <f t="shared" si="3"/>
        <v>7.42/km</v>
      </c>
      <c r="H96" s="20">
        <f aca="true" t="shared" si="4" ref="H96:H109">F96-$F$4</f>
        <v>0.03687499999999999</v>
      </c>
      <c r="I96" s="20">
        <f>F96-INDEX($F$4:$F$449,MATCH(D96,$D$4:$D$449,0))</f>
        <v>0.03177083333333332</v>
      </c>
    </row>
    <row r="97" spans="1:9" ht="15" customHeight="1">
      <c r="A97" s="29">
        <v>94</v>
      </c>
      <c r="B97" s="40" t="s">
        <v>265</v>
      </c>
      <c r="C97" s="40" t="s">
        <v>9</v>
      </c>
      <c r="D97" s="41" t="s">
        <v>108</v>
      </c>
      <c r="E97" s="40" t="s">
        <v>2</v>
      </c>
      <c r="F97" s="42">
        <v>0.11185185185185186</v>
      </c>
      <c r="G97" s="29" t="str">
        <f t="shared" si="3"/>
        <v>7.42/km</v>
      </c>
      <c r="H97" s="30">
        <f t="shared" si="4"/>
        <v>0.03702546296296297</v>
      </c>
      <c r="I97" s="30">
        <f>F97-INDEX($F$4:$F$449,MATCH(D97,$D$4:$D$449,0))</f>
        <v>0.032812499999999994</v>
      </c>
    </row>
    <row r="98" spans="1:9" ht="15" customHeight="1">
      <c r="A98" s="16">
        <v>95</v>
      </c>
      <c r="B98" s="33" t="s">
        <v>266</v>
      </c>
      <c r="C98" s="33" t="s">
        <v>6</v>
      </c>
      <c r="D98" s="34" t="s">
        <v>139</v>
      </c>
      <c r="E98" s="33" t="s">
        <v>267</v>
      </c>
      <c r="F98" s="38">
        <v>0.11234953703703704</v>
      </c>
      <c r="G98" s="16" t="str">
        <f t="shared" si="3"/>
        <v>7.44/km</v>
      </c>
      <c r="H98" s="20">
        <f t="shared" si="4"/>
        <v>0.03752314814814815</v>
      </c>
      <c r="I98" s="20">
        <f>F98-INDEX($F$4:$F$449,MATCH(D98,$D$4:$D$449,0))</f>
        <v>0.02310185185185186</v>
      </c>
    </row>
    <row r="99" spans="1:9" ht="15" customHeight="1">
      <c r="A99" s="29">
        <v>96</v>
      </c>
      <c r="B99" s="40" t="s">
        <v>268</v>
      </c>
      <c r="C99" s="40" t="s">
        <v>269</v>
      </c>
      <c r="D99" s="41" t="s">
        <v>110</v>
      </c>
      <c r="E99" s="40" t="s">
        <v>2</v>
      </c>
      <c r="F99" s="42">
        <v>0.11247685185185186</v>
      </c>
      <c r="G99" s="29" t="str">
        <f t="shared" si="3"/>
        <v>7.45/km</v>
      </c>
      <c r="H99" s="30">
        <f t="shared" si="4"/>
        <v>0.03765046296296297</v>
      </c>
      <c r="I99" s="30">
        <f>F99-INDEX($F$4:$F$449,MATCH(D99,$D$4:$D$449,0))</f>
        <v>0.033275462962962965</v>
      </c>
    </row>
    <row r="100" spans="1:9" ht="15" customHeight="1">
      <c r="A100" s="16">
        <v>97</v>
      </c>
      <c r="B100" s="33" t="s">
        <v>270</v>
      </c>
      <c r="C100" s="33" t="s">
        <v>94</v>
      </c>
      <c r="D100" s="34" t="s">
        <v>116</v>
      </c>
      <c r="E100" s="33" t="s">
        <v>271</v>
      </c>
      <c r="F100" s="38">
        <v>0.11253472222222222</v>
      </c>
      <c r="G100" s="16" t="str">
        <f t="shared" si="3"/>
        <v>7.45/km</v>
      </c>
      <c r="H100" s="20">
        <f t="shared" si="4"/>
        <v>0.03770833333333333</v>
      </c>
      <c r="I100" s="20">
        <f>F100-INDEX($F$4:$F$449,MATCH(D100,$D$4:$D$449,0))</f>
        <v>0.032604166666666656</v>
      </c>
    </row>
    <row r="101" spans="1:9" ht="15" customHeight="1">
      <c r="A101" s="16">
        <v>98</v>
      </c>
      <c r="B101" s="33" t="s">
        <v>52</v>
      </c>
      <c r="C101" s="33" t="s">
        <v>53</v>
      </c>
      <c r="D101" s="34" t="s">
        <v>193</v>
      </c>
      <c r="E101" s="33" t="s">
        <v>272</v>
      </c>
      <c r="F101" s="38">
        <v>0.11421296296296296</v>
      </c>
      <c r="G101" s="16" t="str">
        <f t="shared" si="3"/>
        <v>7.52/km</v>
      </c>
      <c r="H101" s="20">
        <f t="shared" si="4"/>
        <v>0.039386574074074074</v>
      </c>
      <c r="I101" s="20">
        <f>F101-INDEX($F$4:$F$449,MATCH(D101,$D$4:$D$449,0))</f>
        <v>0.01293981481481482</v>
      </c>
    </row>
    <row r="102" spans="1:9" ht="15" customHeight="1">
      <c r="A102" s="16">
        <v>99</v>
      </c>
      <c r="B102" s="33" t="s">
        <v>180</v>
      </c>
      <c r="C102" s="33" t="s">
        <v>21</v>
      </c>
      <c r="D102" s="34" t="s">
        <v>110</v>
      </c>
      <c r="E102" s="33" t="s">
        <v>273</v>
      </c>
      <c r="F102" s="38">
        <v>0.11452546296296295</v>
      </c>
      <c r="G102" s="16" t="str">
        <f t="shared" si="3"/>
        <v>7.53/km</v>
      </c>
      <c r="H102" s="20">
        <f t="shared" si="4"/>
        <v>0.03969907407407407</v>
      </c>
      <c r="I102" s="20">
        <f>F102-INDEX($F$4:$F$449,MATCH(D102,$D$4:$D$449,0))</f>
        <v>0.03532407407407406</v>
      </c>
    </row>
    <row r="103" spans="1:9" ht="15" customHeight="1">
      <c r="A103" s="16">
        <v>100</v>
      </c>
      <c r="B103" s="33" t="s">
        <v>274</v>
      </c>
      <c r="C103" s="33" t="s">
        <v>4</v>
      </c>
      <c r="D103" s="34" t="s">
        <v>116</v>
      </c>
      <c r="E103" s="33" t="s">
        <v>215</v>
      </c>
      <c r="F103" s="38">
        <v>0.11491898148148148</v>
      </c>
      <c r="G103" s="16" t="str">
        <f t="shared" si="3"/>
        <v>7.55/km</v>
      </c>
      <c r="H103" s="20">
        <f t="shared" si="4"/>
        <v>0.040092592592592596</v>
      </c>
      <c r="I103" s="20">
        <f>F103-INDEX($F$4:$F$449,MATCH(D103,$D$4:$D$449,0))</f>
        <v>0.03498842592592592</v>
      </c>
    </row>
    <row r="104" spans="1:9" ht="15" customHeight="1">
      <c r="A104" s="16">
        <v>101</v>
      </c>
      <c r="B104" s="33" t="s">
        <v>275</v>
      </c>
      <c r="C104" s="33" t="s">
        <v>93</v>
      </c>
      <c r="D104" s="34" t="s">
        <v>116</v>
      </c>
      <c r="E104" s="33" t="s">
        <v>219</v>
      </c>
      <c r="F104" s="38">
        <v>0.11497685185185186</v>
      </c>
      <c r="G104" s="16" t="str">
        <f t="shared" si="3"/>
        <v>7.55/km</v>
      </c>
      <c r="H104" s="20">
        <f t="shared" si="4"/>
        <v>0.04015046296296297</v>
      </c>
      <c r="I104" s="20">
        <f>F104-INDEX($F$4:$F$449,MATCH(D104,$D$4:$D$449,0))</f>
        <v>0.0350462962962963</v>
      </c>
    </row>
    <row r="105" spans="1:9" ht="15" customHeight="1">
      <c r="A105" s="16">
        <v>102</v>
      </c>
      <c r="B105" s="33" t="s">
        <v>276</v>
      </c>
      <c r="C105" s="33" t="s">
        <v>15</v>
      </c>
      <c r="D105" s="34" t="s">
        <v>193</v>
      </c>
      <c r="E105" s="33" t="s">
        <v>271</v>
      </c>
      <c r="F105" s="38">
        <v>0.11498842592592594</v>
      </c>
      <c r="G105" s="16" t="str">
        <f t="shared" si="3"/>
        <v>7.55/km</v>
      </c>
      <c r="H105" s="20">
        <f t="shared" si="4"/>
        <v>0.04016203703703705</v>
      </c>
      <c r="I105" s="20">
        <f>F105-INDEX($F$4:$F$449,MATCH(D105,$D$4:$D$449,0))</f>
        <v>0.013715277777777798</v>
      </c>
    </row>
    <row r="106" spans="1:9" ht="15" customHeight="1">
      <c r="A106" s="16">
        <v>103</v>
      </c>
      <c r="B106" s="33" t="s">
        <v>277</v>
      </c>
      <c r="C106" s="33" t="s">
        <v>278</v>
      </c>
      <c r="D106" s="34" t="s">
        <v>279</v>
      </c>
      <c r="E106" s="33" t="s">
        <v>119</v>
      </c>
      <c r="F106" s="38">
        <v>0.11508101851851853</v>
      </c>
      <c r="G106" s="16" t="str">
        <f t="shared" si="3"/>
        <v>7.56/km</v>
      </c>
      <c r="H106" s="20">
        <f t="shared" si="4"/>
        <v>0.04025462962962964</v>
      </c>
      <c r="I106" s="20">
        <f>F106-INDEX($F$4:$F$449,MATCH(D106,$D$4:$D$449,0))</f>
        <v>0</v>
      </c>
    </row>
    <row r="107" spans="1:9" ht="15" customHeight="1">
      <c r="A107" s="16">
        <v>104</v>
      </c>
      <c r="B107" s="33" t="s">
        <v>280</v>
      </c>
      <c r="C107" s="33" t="s">
        <v>31</v>
      </c>
      <c r="D107" s="34" t="s">
        <v>139</v>
      </c>
      <c r="E107" s="33" t="s">
        <v>13</v>
      </c>
      <c r="F107" s="38">
        <v>0.11518518518518518</v>
      </c>
      <c r="G107" s="16" t="str">
        <f t="shared" si="3"/>
        <v>7.56/km</v>
      </c>
      <c r="H107" s="20">
        <f t="shared" si="4"/>
        <v>0.040358796296296295</v>
      </c>
      <c r="I107" s="20">
        <f>F107-INDEX($F$4:$F$449,MATCH(D107,$D$4:$D$449,0))</f>
        <v>0.025937500000000002</v>
      </c>
    </row>
    <row r="108" spans="1:9" ht="15" customHeight="1">
      <c r="A108" s="16">
        <v>105</v>
      </c>
      <c r="B108" s="33" t="s">
        <v>281</v>
      </c>
      <c r="C108" s="33" t="s">
        <v>95</v>
      </c>
      <c r="D108" s="34" t="s">
        <v>137</v>
      </c>
      <c r="E108" s="33" t="s">
        <v>282</v>
      </c>
      <c r="F108" s="38">
        <v>0.11574074074074074</v>
      </c>
      <c r="G108" s="16" t="str">
        <f t="shared" si="3"/>
        <v>7.58/km</v>
      </c>
      <c r="H108" s="20">
        <f t="shared" si="4"/>
        <v>0.040914351851851855</v>
      </c>
      <c r="I108" s="20">
        <f>F108-INDEX($F$4:$F$449,MATCH(D108,$D$4:$D$449,0))</f>
        <v>0.026898148148148157</v>
      </c>
    </row>
    <row r="109" spans="1:9" ht="15" customHeight="1">
      <c r="A109" s="16">
        <v>106</v>
      </c>
      <c r="B109" s="33" t="s">
        <v>283</v>
      </c>
      <c r="C109" s="33" t="s">
        <v>86</v>
      </c>
      <c r="D109" s="34" t="s">
        <v>110</v>
      </c>
      <c r="E109" s="33" t="s">
        <v>119</v>
      </c>
      <c r="F109" s="38">
        <v>0.11584490740740742</v>
      </c>
      <c r="G109" s="16" t="str">
        <f t="shared" si="3"/>
        <v>7.59/km</v>
      </c>
      <c r="H109" s="20">
        <f t="shared" si="4"/>
        <v>0.04101851851851854</v>
      </c>
      <c r="I109" s="20">
        <f>F109-INDEX($F$4:$F$449,MATCH(D109,$D$4:$D$449,0))</f>
        <v>0.036643518518518534</v>
      </c>
    </row>
    <row r="110" spans="1:9" ht="15" customHeight="1">
      <c r="A110" s="16">
        <v>107</v>
      </c>
      <c r="B110" s="33" t="s">
        <v>284</v>
      </c>
      <c r="C110" s="33" t="s">
        <v>88</v>
      </c>
      <c r="D110" s="34" t="s">
        <v>137</v>
      </c>
      <c r="E110" s="33" t="s">
        <v>163</v>
      </c>
      <c r="F110" s="38">
        <v>0.11662037037037037</v>
      </c>
      <c r="G110" s="16" t="str">
        <f t="shared" si="3"/>
        <v>8.02/km</v>
      </c>
      <c r="H110" s="20">
        <f aca="true" t="shared" si="5" ref="H110:H162">F110-$F$4</f>
        <v>0.04179398148148149</v>
      </c>
      <c r="I110" s="20">
        <f>F110-INDEX($F$4:$F$449,MATCH(D110,$D$4:$D$449,0))</f>
        <v>0.02777777777777779</v>
      </c>
    </row>
    <row r="111" spans="1:9" ht="15" customHeight="1">
      <c r="A111" s="16">
        <v>108</v>
      </c>
      <c r="B111" s="33" t="s">
        <v>285</v>
      </c>
      <c r="C111" s="33" t="s">
        <v>286</v>
      </c>
      <c r="D111" s="34" t="s">
        <v>139</v>
      </c>
      <c r="E111" s="33" t="s">
        <v>287</v>
      </c>
      <c r="F111" s="38">
        <v>0.11675925925925927</v>
      </c>
      <c r="G111" s="16" t="str">
        <f t="shared" si="3"/>
        <v>8.03/km</v>
      </c>
      <c r="H111" s="20">
        <f t="shared" si="5"/>
        <v>0.041932870370370384</v>
      </c>
      <c r="I111" s="20">
        <f>F111-INDEX($F$4:$F$449,MATCH(D111,$D$4:$D$449,0))</f>
        <v>0.02751157407407409</v>
      </c>
    </row>
    <row r="112" spans="1:9" ht="15" customHeight="1">
      <c r="A112" s="16">
        <v>109</v>
      </c>
      <c r="B112" s="33" t="s">
        <v>288</v>
      </c>
      <c r="C112" s="33" t="s">
        <v>78</v>
      </c>
      <c r="D112" s="34" t="s">
        <v>103</v>
      </c>
      <c r="E112" s="33" t="s">
        <v>190</v>
      </c>
      <c r="F112" s="38">
        <v>0.11685185185185186</v>
      </c>
      <c r="G112" s="16" t="str">
        <f t="shared" si="3"/>
        <v>8.03/km</v>
      </c>
      <c r="H112" s="20">
        <f t="shared" si="5"/>
        <v>0.04202546296296297</v>
      </c>
      <c r="I112" s="20">
        <f>F112-INDEX($F$4:$F$449,MATCH(D112,$D$4:$D$449,0))</f>
        <v>0.041527777777777775</v>
      </c>
    </row>
    <row r="113" spans="1:9" ht="15" customHeight="1">
      <c r="A113" s="16">
        <v>110</v>
      </c>
      <c r="B113" s="33" t="s">
        <v>289</v>
      </c>
      <c r="C113" s="33" t="s">
        <v>10</v>
      </c>
      <c r="D113" s="34" t="s">
        <v>108</v>
      </c>
      <c r="E113" s="33" t="s">
        <v>82</v>
      </c>
      <c r="F113" s="38">
        <v>0.11767361111111112</v>
      </c>
      <c r="G113" s="16" t="str">
        <f t="shared" si="3"/>
        <v>8.06/km</v>
      </c>
      <c r="H113" s="20">
        <f t="shared" si="5"/>
        <v>0.04284722222222223</v>
      </c>
      <c r="I113" s="20">
        <f>F113-INDEX($F$4:$F$449,MATCH(D113,$D$4:$D$449,0))</f>
        <v>0.03863425925925926</v>
      </c>
    </row>
    <row r="114" spans="1:9" ht="15" customHeight="1">
      <c r="A114" s="16">
        <v>111</v>
      </c>
      <c r="B114" s="33" t="s">
        <v>45</v>
      </c>
      <c r="C114" s="33" t="s">
        <v>5</v>
      </c>
      <c r="D114" s="34" t="s">
        <v>108</v>
      </c>
      <c r="E114" s="33" t="s">
        <v>290</v>
      </c>
      <c r="F114" s="38">
        <v>0.1184837962962963</v>
      </c>
      <c r="G114" s="16" t="str">
        <f t="shared" si="3"/>
        <v>8.10/km</v>
      </c>
      <c r="H114" s="20">
        <f t="shared" si="5"/>
        <v>0.04365740740740741</v>
      </c>
      <c r="I114" s="20">
        <f>F114-INDEX($F$4:$F$449,MATCH(D114,$D$4:$D$449,0))</f>
        <v>0.039444444444444435</v>
      </c>
    </row>
    <row r="115" spans="1:9" ht="15" customHeight="1">
      <c r="A115" s="16">
        <v>112</v>
      </c>
      <c r="B115" s="33" t="s">
        <v>291</v>
      </c>
      <c r="C115" s="33" t="s">
        <v>54</v>
      </c>
      <c r="D115" s="34" t="s">
        <v>139</v>
      </c>
      <c r="E115" s="33" t="s">
        <v>271</v>
      </c>
      <c r="F115" s="38">
        <v>0.11885416666666666</v>
      </c>
      <c r="G115" s="16" t="str">
        <f t="shared" si="3"/>
        <v>8.11/km</v>
      </c>
      <c r="H115" s="20">
        <f t="shared" si="5"/>
        <v>0.04402777777777778</v>
      </c>
      <c r="I115" s="20">
        <f>F115-INDEX($F$4:$F$449,MATCH(D115,$D$4:$D$449,0))</f>
        <v>0.029606481481481484</v>
      </c>
    </row>
    <row r="116" spans="1:9" ht="15" customHeight="1">
      <c r="A116" s="16">
        <v>113</v>
      </c>
      <c r="B116" s="33" t="s">
        <v>292</v>
      </c>
      <c r="C116" s="33" t="s">
        <v>61</v>
      </c>
      <c r="D116" s="34" t="s">
        <v>137</v>
      </c>
      <c r="E116" s="33" t="s">
        <v>267</v>
      </c>
      <c r="F116" s="38">
        <v>0.11887731481481482</v>
      </c>
      <c r="G116" s="16" t="str">
        <f t="shared" si="3"/>
        <v>8.11/km</v>
      </c>
      <c r="H116" s="20">
        <f t="shared" si="5"/>
        <v>0.04405092592592594</v>
      </c>
      <c r="I116" s="20">
        <f>F116-INDEX($F$4:$F$449,MATCH(D116,$D$4:$D$449,0))</f>
        <v>0.03003472222222224</v>
      </c>
    </row>
    <row r="117" spans="1:9" ht="15" customHeight="1">
      <c r="A117" s="16">
        <v>114</v>
      </c>
      <c r="B117" s="33" t="s">
        <v>293</v>
      </c>
      <c r="C117" s="33" t="s">
        <v>96</v>
      </c>
      <c r="D117" s="34" t="s">
        <v>116</v>
      </c>
      <c r="E117" s="33" t="s">
        <v>119</v>
      </c>
      <c r="F117" s="38">
        <v>0.11930555555555555</v>
      </c>
      <c r="G117" s="16" t="str">
        <f t="shared" si="3"/>
        <v>8.13/km</v>
      </c>
      <c r="H117" s="20">
        <f t="shared" si="5"/>
        <v>0.04447916666666667</v>
      </c>
      <c r="I117" s="20">
        <f>F117-INDEX($F$4:$F$449,MATCH(D117,$D$4:$D$449,0))</f>
        <v>0.03937499999999999</v>
      </c>
    </row>
    <row r="118" spans="1:9" ht="15" customHeight="1">
      <c r="A118" s="16">
        <v>115</v>
      </c>
      <c r="B118" s="33" t="s">
        <v>294</v>
      </c>
      <c r="C118" s="33" t="s">
        <v>60</v>
      </c>
      <c r="D118" s="34" t="s">
        <v>116</v>
      </c>
      <c r="E118" s="33" t="s">
        <v>219</v>
      </c>
      <c r="F118" s="38">
        <v>0.12020833333333332</v>
      </c>
      <c r="G118" s="16" t="str">
        <f t="shared" si="3"/>
        <v>8.17/km</v>
      </c>
      <c r="H118" s="20">
        <f t="shared" si="5"/>
        <v>0.04538194444444443</v>
      </c>
      <c r="I118" s="20">
        <f>F118-INDEX($F$4:$F$449,MATCH(D118,$D$4:$D$449,0))</f>
        <v>0.04027777777777776</v>
      </c>
    </row>
    <row r="119" spans="1:9" ht="15" customHeight="1">
      <c r="A119" s="16">
        <v>116</v>
      </c>
      <c r="B119" s="33" t="s">
        <v>295</v>
      </c>
      <c r="C119" s="33" t="s">
        <v>79</v>
      </c>
      <c r="D119" s="34" t="s">
        <v>137</v>
      </c>
      <c r="E119" s="33" t="s">
        <v>147</v>
      </c>
      <c r="F119" s="38">
        <v>0.12049768518518518</v>
      </c>
      <c r="G119" s="16" t="str">
        <f t="shared" si="3"/>
        <v>8.18/km</v>
      </c>
      <c r="H119" s="20">
        <f t="shared" si="5"/>
        <v>0.04567129629629629</v>
      </c>
      <c r="I119" s="20">
        <f>F119-INDEX($F$4:$F$449,MATCH(D119,$D$4:$D$449,0))</f>
        <v>0.031655092592592596</v>
      </c>
    </row>
    <row r="120" spans="1:9" ht="15" customHeight="1">
      <c r="A120" s="29">
        <v>117</v>
      </c>
      <c r="B120" s="40" t="s">
        <v>296</v>
      </c>
      <c r="C120" s="40" t="s">
        <v>25</v>
      </c>
      <c r="D120" s="41" t="s">
        <v>103</v>
      </c>
      <c r="E120" s="40" t="s">
        <v>2</v>
      </c>
      <c r="F120" s="42">
        <v>0.12209490740740742</v>
      </c>
      <c r="G120" s="29" t="str">
        <f t="shared" si="3"/>
        <v>8.25/km</v>
      </c>
      <c r="H120" s="30">
        <f t="shared" si="5"/>
        <v>0.04726851851851853</v>
      </c>
      <c r="I120" s="30">
        <f>F120-INDEX($F$4:$F$449,MATCH(D120,$D$4:$D$449,0))</f>
        <v>0.04677083333333333</v>
      </c>
    </row>
    <row r="121" spans="1:9" ht="15" customHeight="1">
      <c r="A121" s="16">
        <v>118</v>
      </c>
      <c r="B121" s="33" t="s">
        <v>297</v>
      </c>
      <c r="C121" s="33" t="s">
        <v>23</v>
      </c>
      <c r="D121" s="34" t="s">
        <v>110</v>
      </c>
      <c r="E121" s="33" t="s">
        <v>260</v>
      </c>
      <c r="F121" s="38">
        <v>0.12219907407407408</v>
      </c>
      <c r="G121" s="16" t="str">
        <f t="shared" si="3"/>
        <v>8.25/km</v>
      </c>
      <c r="H121" s="20">
        <f t="shared" si="5"/>
        <v>0.0473726851851852</v>
      </c>
      <c r="I121" s="20">
        <f>F121-INDEX($F$4:$F$449,MATCH(D121,$D$4:$D$449,0))</f>
        <v>0.042997685185185194</v>
      </c>
    </row>
    <row r="122" spans="1:9" ht="15" customHeight="1">
      <c r="A122" s="16">
        <v>119</v>
      </c>
      <c r="B122" s="33" t="s">
        <v>43</v>
      </c>
      <c r="C122" s="33" t="s">
        <v>77</v>
      </c>
      <c r="D122" s="34" t="s">
        <v>103</v>
      </c>
      <c r="E122" s="33" t="s">
        <v>163</v>
      </c>
      <c r="F122" s="38">
        <v>0.12219907407407408</v>
      </c>
      <c r="G122" s="16" t="str">
        <f t="shared" si="3"/>
        <v>8.25/km</v>
      </c>
      <c r="H122" s="20">
        <f t="shared" si="5"/>
        <v>0.0473726851851852</v>
      </c>
      <c r="I122" s="20">
        <f>F122-INDEX($F$4:$F$449,MATCH(D122,$D$4:$D$449,0))</f>
        <v>0.046875</v>
      </c>
    </row>
    <row r="123" spans="1:9" ht="15" customHeight="1">
      <c r="A123" s="29">
        <v>120</v>
      </c>
      <c r="B123" s="40" t="s">
        <v>298</v>
      </c>
      <c r="C123" s="40" t="s">
        <v>94</v>
      </c>
      <c r="D123" s="41" t="s">
        <v>110</v>
      </c>
      <c r="E123" s="40" t="s">
        <v>2</v>
      </c>
      <c r="F123" s="42">
        <v>0.12231481481481482</v>
      </c>
      <c r="G123" s="29" t="str">
        <f t="shared" si="3"/>
        <v>8.26/km</v>
      </c>
      <c r="H123" s="30">
        <f t="shared" si="5"/>
        <v>0.047488425925925934</v>
      </c>
      <c r="I123" s="30">
        <f>F123-INDEX($F$4:$F$449,MATCH(D123,$D$4:$D$449,0))</f>
        <v>0.04311342592592593</v>
      </c>
    </row>
    <row r="124" spans="1:9" ht="15" customHeight="1">
      <c r="A124" s="16">
        <v>121</v>
      </c>
      <c r="B124" s="33" t="s">
        <v>299</v>
      </c>
      <c r="C124" s="33" t="s">
        <v>94</v>
      </c>
      <c r="D124" s="34" t="s">
        <v>139</v>
      </c>
      <c r="E124" s="33" t="s">
        <v>271</v>
      </c>
      <c r="F124" s="38">
        <v>0.12261574074074073</v>
      </c>
      <c r="G124" s="16" t="str">
        <f t="shared" si="3"/>
        <v>8.27/km</v>
      </c>
      <c r="H124" s="20">
        <f t="shared" si="5"/>
        <v>0.04778935185185185</v>
      </c>
      <c r="I124" s="20">
        <f>F124-INDEX($F$4:$F$449,MATCH(D124,$D$4:$D$449,0))</f>
        <v>0.033368055555555554</v>
      </c>
    </row>
    <row r="125" spans="1:9" ht="15" customHeight="1">
      <c r="A125" s="29">
        <v>122</v>
      </c>
      <c r="B125" s="40" t="s">
        <v>300</v>
      </c>
      <c r="C125" s="40" t="s">
        <v>301</v>
      </c>
      <c r="D125" s="41" t="s">
        <v>255</v>
      </c>
      <c r="E125" s="40" t="s">
        <v>2</v>
      </c>
      <c r="F125" s="42">
        <v>0.12299768518518518</v>
      </c>
      <c r="G125" s="29" t="str">
        <f t="shared" si="3"/>
        <v>8.28/km</v>
      </c>
      <c r="H125" s="30">
        <f t="shared" si="5"/>
        <v>0.048171296296296295</v>
      </c>
      <c r="I125" s="30">
        <f>F125-INDEX($F$4:$F$449,MATCH(D125,$D$4:$D$449,0))</f>
        <v>0.012662037037037027</v>
      </c>
    </row>
    <row r="126" spans="1:9" ht="15" customHeight="1">
      <c r="A126" s="16">
        <v>123</v>
      </c>
      <c r="B126" s="33" t="s">
        <v>302</v>
      </c>
      <c r="C126" s="33" t="s">
        <v>9</v>
      </c>
      <c r="D126" s="34" t="s">
        <v>139</v>
      </c>
      <c r="E126" s="33" t="s">
        <v>165</v>
      </c>
      <c r="F126" s="38">
        <v>0.12300925925925926</v>
      </c>
      <c r="G126" s="16" t="str">
        <f t="shared" si="3"/>
        <v>8.29/km</v>
      </c>
      <c r="H126" s="20">
        <f t="shared" si="5"/>
        <v>0.048182870370370376</v>
      </c>
      <c r="I126" s="20">
        <f>F126-INDEX($F$4:$F$449,MATCH(D126,$D$4:$D$449,0))</f>
        <v>0.03376157407407408</v>
      </c>
    </row>
    <row r="127" spans="1:9" ht="15" customHeight="1">
      <c r="A127" s="16">
        <v>124</v>
      </c>
      <c r="B127" s="33" t="s">
        <v>303</v>
      </c>
      <c r="C127" s="33" t="s">
        <v>304</v>
      </c>
      <c r="D127" s="34" t="s">
        <v>143</v>
      </c>
      <c r="E127" s="33" t="s">
        <v>176</v>
      </c>
      <c r="F127" s="38">
        <v>0.12407407407407407</v>
      </c>
      <c r="G127" s="16" t="str">
        <f t="shared" si="3"/>
        <v>8.33/km</v>
      </c>
      <c r="H127" s="20">
        <f t="shared" si="5"/>
        <v>0.049247685185185186</v>
      </c>
      <c r="I127" s="20">
        <f>F127-INDEX($F$4:$F$449,MATCH(D127,$D$4:$D$449,0))</f>
        <v>0.034525462962962966</v>
      </c>
    </row>
    <row r="128" spans="1:9" ht="15" customHeight="1">
      <c r="A128" s="16">
        <v>125</v>
      </c>
      <c r="B128" s="33" t="s">
        <v>305</v>
      </c>
      <c r="C128" s="33" t="s">
        <v>81</v>
      </c>
      <c r="D128" s="34" t="s">
        <v>116</v>
      </c>
      <c r="E128" s="33" t="s">
        <v>183</v>
      </c>
      <c r="F128" s="38">
        <v>0.12537037037037038</v>
      </c>
      <c r="G128" s="16" t="str">
        <f t="shared" si="3"/>
        <v>8.38/km</v>
      </c>
      <c r="H128" s="20">
        <f t="shared" si="5"/>
        <v>0.050543981481481495</v>
      </c>
      <c r="I128" s="20">
        <f>F128-INDEX($F$4:$F$449,MATCH(D128,$D$4:$D$449,0))</f>
        <v>0.04543981481481482</v>
      </c>
    </row>
    <row r="129" spans="1:9" ht="15" customHeight="1">
      <c r="A129" s="16">
        <v>126</v>
      </c>
      <c r="B129" s="33" t="s">
        <v>44</v>
      </c>
      <c r="C129" s="33" t="s">
        <v>88</v>
      </c>
      <c r="D129" s="34" t="s">
        <v>110</v>
      </c>
      <c r="E129" s="33" t="s">
        <v>18</v>
      </c>
      <c r="F129" s="38">
        <v>0.12560185185185185</v>
      </c>
      <c r="G129" s="16" t="str">
        <f t="shared" si="3"/>
        <v>8.39/km</v>
      </c>
      <c r="H129" s="20">
        <f t="shared" si="5"/>
        <v>0.05077546296296297</v>
      </c>
      <c r="I129" s="20">
        <f>F129-INDEX($F$4:$F$449,MATCH(D129,$D$4:$D$449,0))</f>
        <v>0.04640046296296296</v>
      </c>
    </row>
    <row r="130" spans="1:9" ht="15" customHeight="1">
      <c r="A130" s="16">
        <v>127</v>
      </c>
      <c r="B130" s="33" t="s">
        <v>306</v>
      </c>
      <c r="C130" s="33" t="s">
        <v>307</v>
      </c>
      <c r="D130" s="34" t="s">
        <v>116</v>
      </c>
      <c r="E130" s="33" t="s">
        <v>82</v>
      </c>
      <c r="F130" s="38">
        <v>0.1262037037037037</v>
      </c>
      <c r="G130" s="16" t="str">
        <f t="shared" si="3"/>
        <v>8.42/km</v>
      </c>
      <c r="H130" s="20">
        <f t="shared" si="5"/>
        <v>0.05137731481481482</v>
      </c>
      <c r="I130" s="20">
        <f>F130-INDEX($F$4:$F$449,MATCH(D130,$D$4:$D$449,0))</f>
        <v>0.04627314814814815</v>
      </c>
    </row>
    <row r="131" spans="1:9" ht="15" customHeight="1">
      <c r="A131" s="16">
        <v>128</v>
      </c>
      <c r="B131" s="33" t="s">
        <v>308</v>
      </c>
      <c r="C131" s="33" t="s">
        <v>87</v>
      </c>
      <c r="D131" s="34" t="s">
        <v>110</v>
      </c>
      <c r="E131" s="33" t="s">
        <v>183</v>
      </c>
      <c r="F131" s="38">
        <v>0.1266087962962963</v>
      </c>
      <c r="G131" s="16" t="str">
        <f t="shared" si="3"/>
        <v>8.43/km</v>
      </c>
      <c r="H131" s="20">
        <f t="shared" si="5"/>
        <v>0.0517824074074074</v>
      </c>
      <c r="I131" s="20">
        <f>F131-INDEX($F$4:$F$449,MATCH(D131,$D$4:$D$449,0))</f>
        <v>0.0474074074074074</v>
      </c>
    </row>
    <row r="132" spans="1:9" ht="15" customHeight="1">
      <c r="A132" s="16">
        <v>129</v>
      </c>
      <c r="B132" s="33" t="s">
        <v>49</v>
      </c>
      <c r="C132" s="33" t="s">
        <v>50</v>
      </c>
      <c r="D132" s="34" t="s">
        <v>139</v>
      </c>
      <c r="E132" s="33" t="s">
        <v>18</v>
      </c>
      <c r="F132" s="38">
        <v>0.1269560185185185</v>
      </c>
      <c r="G132" s="16" t="str">
        <f aca="true" t="shared" si="6" ref="G132:G162">TEXT(INT((HOUR(F132)*3600+MINUTE(F132)*60+SECOND(F132))/$I$2/60),"0")&amp;"."&amp;TEXT(MOD((HOUR(F132)*3600+MINUTE(F132)*60+SECOND(F132))/$I$2,60),"00")&amp;"/km"</f>
        <v>8.45/km</v>
      </c>
      <c r="H132" s="20">
        <f t="shared" si="5"/>
        <v>0.05212962962962962</v>
      </c>
      <c r="I132" s="20">
        <f>F132-INDEX($F$4:$F$449,MATCH(D132,$D$4:$D$449,0))</f>
        <v>0.03770833333333333</v>
      </c>
    </row>
    <row r="133" spans="1:9" ht="15" customHeight="1">
      <c r="A133" s="29">
        <v>130</v>
      </c>
      <c r="B133" s="40" t="s">
        <v>185</v>
      </c>
      <c r="C133" s="40" t="s">
        <v>33</v>
      </c>
      <c r="D133" s="41" t="s">
        <v>143</v>
      </c>
      <c r="E133" s="40" t="s">
        <v>2</v>
      </c>
      <c r="F133" s="42">
        <v>0.12703703703703703</v>
      </c>
      <c r="G133" s="29" t="str">
        <f t="shared" si="6"/>
        <v>8.45/km</v>
      </c>
      <c r="H133" s="30">
        <f t="shared" si="5"/>
        <v>0.052210648148148145</v>
      </c>
      <c r="I133" s="30">
        <f>F133-INDEX($F$4:$F$449,MATCH(D133,$D$4:$D$449,0))</f>
        <v>0.037488425925925925</v>
      </c>
    </row>
    <row r="134" spans="1:9" ht="15" customHeight="1">
      <c r="A134" s="29">
        <v>131</v>
      </c>
      <c r="B134" s="40" t="s">
        <v>309</v>
      </c>
      <c r="C134" s="40" t="s">
        <v>89</v>
      </c>
      <c r="D134" s="41" t="s">
        <v>103</v>
      </c>
      <c r="E134" s="40" t="s">
        <v>2</v>
      </c>
      <c r="F134" s="42">
        <v>0.12703703703703703</v>
      </c>
      <c r="G134" s="29" t="str">
        <f t="shared" si="6"/>
        <v>8.45/km</v>
      </c>
      <c r="H134" s="30">
        <f t="shared" si="5"/>
        <v>0.052210648148148145</v>
      </c>
      <c r="I134" s="30">
        <f>F134-INDEX($F$4:$F$449,MATCH(D134,$D$4:$D$449,0))</f>
        <v>0.05171296296296295</v>
      </c>
    </row>
    <row r="135" spans="1:9" ht="15" customHeight="1">
      <c r="A135" s="16">
        <v>132</v>
      </c>
      <c r="B135" s="33" t="s">
        <v>310</v>
      </c>
      <c r="C135" s="33" t="s">
        <v>86</v>
      </c>
      <c r="D135" s="34" t="s">
        <v>110</v>
      </c>
      <c r="E135" s="33" t="s">
        <v>249</v>
      </c>
      <c r="F135" s="38">
        <v>0.12736111111111112</v>
      </c>
      <c r="G135" s="16" t="str">
        <f t="shared" si="6"/>
        <v>8.47/km</v>
      </c>
      <c r="H135" s="20">
        <f t="shared" si="5"/>
        <v>0.05253472222222223</v>
      </c>
      <c r="I135" s="20">
        <f>F135-INDEX($F$4:$F$449,MATCH(D135,$D$4:$D$449,0))</f>
        <v>0.04815972222222223</v>
      </c>
    </row>
    <row r="136" spans="1:9" ht="15" customHeight="1">
      <c r="A136" s="16">
        <v>133</v>
      </c>
      <c r="B136" s="33" t="s">
        <v>311</v>
      </c>
      <c r="C136" s="33" t="s">
        <v>312</v>
      </c>
      <c r="D136" s="34" t="s">
        <v>255</v>
      </c>
      <c r="E136" s="33" t="s">
        <v>119</v>
      </c>
      <c r="F136" s="38">
        <v>0.1282060185185185</v>
      </c>
      <c r="G136" s="16" t="str">
        <f t="shared" si="6"/>
        <v>8.50/km</v>
      </c>
      <c r="H136" s="20">
        <f t="shared" si="5"/>
        <v>0.053379629629629624</v>
      </c>
      <c r="I136" s="20">
        <f>F136-INDEX($F$4:$F$449,MATCH(D136,$D$4:$D$449,0))</f>
        <v>0.017870370370370356</v>
      </c>
    </row>
    <row r="137" spans="1:9" ht="15" customHeight="1">
      <c r="A137" s="16">
        <v>134</v>
      </c>
      <c r="B137" s="33" t="s">
        <v>313</v>
      </c>
      <c r="C137" s="33" t="s">
        <v>90</v>
      </c>
      <c r="D137" s="34" t="s">
        <v>116</v>
      </c>
      <c r="E137" s="33" t="s">
        <v>183</v>
      </c>
      <c r="F137" s="38">
        <v>0.12828703703703703</v>
      </c>
      <c r="G137" s="16" t="str">
        <f t="shared" si="6"/>
        <v>8.50/km</v>
      </c>
      <c r="H137" s="20">
        <f t="shared" si="5"/>
        <v>0.053460648148148146</v>
      </c>
      <c r="I137" s="20">
        <f>F137-INDEX($F$4:$F$449,MATCH(D137,$D$4:$D$449,0))</f>
        <v>0.04835648148148147</v>
      </c>
    </row>
    <row r="138" spans="1:9" ht="15" customHeight="1">
      <c r="A138" s="29">
        <v>135</v>
      </c>
      <c r="B138" s="40" t="s">
        <v>314</v>
      </c>
      <c r="C138" s="40" t="s">
        <v>315</v>
      </c>
      <c r="D138" s="41" t="s">
        <v>189</v>
      </c>
      <c r="E138" s="40" t="s">
        <v>2</v>
      </c>
      <c r="F138" s="42">
        <v>0.12927083333333333</v>
      </c>
      <c r="G138" s="29" t="str">
        <f t="shared" si="6"/>
        <v>8.54/km</v>
      </c>
      <c r="H138" s="30">
        <f t="shared" si="5"/>
        <v>0.05444444444444445</v>
      </c>
      <c r="I138" s="30">
        <f>F138-INDEX($F$4:$F$449,MATCH(D138,$D$4:$D$449,0))</f>
        <v>0.028090277777777783</v>
      </c>
    </row>
    <row r="139" spans="1:9" ht="15" customHeight="1">
      <c r="A139" s="16">
        <v>136</v>
      </c>
      <c r="B139" s="33" t="s">
        <v>316</v>
      </c>
      <c r="C139" s="33" t="s">
        <v>8</v>
      </c>
      <c r="D139" s="34" t="s">
        <v>137</v>
      </c>
      <c r="E139" s="33" t="s">
        <v>271</v>
      </c>
      <c r="F139" s="38">
        <v>0.1294212962962963</v>
      </c>
      <c r="G139" s="16" t="str">
        <f t="shared" si="6"/>
        <v>8.55/km</v>
      </c>
      <c r="H139" s="20">
        <f t="shared" si="5"/>
        <v>0.054594907407407425</v>
      </c>
      <c r="I139" s="20">
        <f>F139-INDEX($F$4:$F$449,MATCH(D139,$D$4:$D$449,0))</f>
        <v>0.04057870370370373</v>
      </c>
    </row>
    <row r="140" spans="1:9" ht="15" customHeight="1">
      <c r="A140" s="16">
        <v>137</v>
      </c>
      <c r="B140" s="33" t="s">
        <v>317</v>
      </c>
      <c r="C140" s="33" t="s">
        <v>83</v>
      </c>
      <c r="D140" s="34" t="s">
        <v>110</v>
      </c>
      <c r="E140" s="33" t="s">
        <v>271</v>
      </c>
      <c r="F140" s="38">
        <v>0.12961805555555556</v>
      </c>
      <c r="G140" s="16" t="str">
        <f t="shared" si="6"/>
        <v>8.56/km</v>
      </c>
      <c r="H140" s="20">
        <f t="shared" si="5"/>
        <v>0.05479166666666667</v>
      </c>
      <c r="I140" s="20">
        <f>F140-INDEX($F$4:$F$449,MATCH(D140,$D$4:$D$449,0))</f>
        <v>0.050416666666666665</v>
      </c>
    </row>
    <row r="141" spans="1:9" ht="15" customHeight="1">
      <c r="A141" s="16">
        <v>138</v>
      </c>
      <c r="B141" s="33" t="s">
        <v>318</v>
      </c>
      <c r="C141" s="33" t="s">
        <v>319</v>
      </c>
      <c r="D141" s="34" t="s">
        <v>320</v>
      </c>
      <c r="E141" s="33" t="s">
        <v>183</v>
      </c>
      <c r="F141" s="38">
        <v>0.13144675925925928</v>
      </c>
      <c r="G141" s="16" t="str">
        <f t="shared" si="6"/>
        <v>9.03/km</v>
      </c>
      <c r="H141" s="20">
        <f t="shared" si="5"/>
        <v>0.05662037037037039</v>
      </c>
      <c r="I141" s="20">
        <f>F141-INDEX($F$4:$F$449,MATCH(D141,$D$4:$D$449,0))</f>
        <v>0</v>
      </c>
    </row>
    <row r="142" spans="1:9" ht="15" customHeight="1">
      <c r="A142" s="16">
        <v>139</v>
      </c>
      <c r="B142" s="33" t="s">
        <v>321</v>
      </c>
      <c r="C142" s="33" t="s">
        <v>84</v>
      </c>
      <c r="D142" s="34" t="s">
        <v>110</v>
      </c>
      <c r="E142" s="33" t="s">
        <v>249</v>
      </c>
      <c r="F142" s="38">
        <v>0.13291666666666666</v>
      </c>
      <c r="G142" s="16" t="str">
        <f t="shared" si="6"/>
        <v>9.09/km</v>
      </c>
      <c r="H142" s="20">
        <f t="shared" si="5"/>
        <v>0.05809027777777777</v>
      </c>
      <c r="I142" s="20">
        <f>F142-INDEX($F$4:$F$449,MATCH(D142,$D$4:$D$449,0))</f>
        <v>0.053715277777777765</v>
      </c>
    </row>
    <row r="143" spans="1:9" ht="15" customHeight="1">
      <c r="A143" s="16">
        <v>140</v>
      </c>
      <c r="B143" s="33" t="s">
        <v>289</v>
      </c>
      <c r="C143" s="33" t="s">
        <v>27</v>
      </c>
      <c r="D143" s="34" t="s">
        <v>322</v>
      </c>
      <c r="E143" s="33" t="s">
        <v>82</v>
      </c>
      <c r="F143" s="38">
        <v>0.1344212962962963</v>
      </c>
      <c r="G143" s="16" t="str">
        <f t="shared" si="6"/>
        <v>9.16/km</v>
      </c>
      <c r="H143" s="20">
        <f t="shared" si="5"/>
        <v>0.0595949074074074</v>
      </c>
      <c r="I143" s="20">
        <f>F143-INDEX($F$4:$F$449,MATCH(D143,$D$4:$D$449,0))</f>
        <v>0</v>
      </c>
    </row>
    <row r="144" spans="1:9" ht="15" customHeight="1">
      <c r="A144" s="16">
        <v>141</v>
      </c>
      <c r="B144" s="33" t="s">
        <v>323</v>
      </c>
      <c r="C144" s="33" t="s">
        <v>86</v>
      </c>
      <c r="D144" s="34" t="s">
        <v>137</v>
      </c>
      <c r="E144" s="33" t="s">
        <v>249</v>
      </c>
      <c r="F144" s="38">
        <v>0.13495370370370371</v>
      </c>
      <c r="G144" s="16" t="str">
        <f t="shared" si="6"/>
        <v>9.18/km</v>
      </c>
      <c r="H144" s="20">
        <f t="shared" si="5"/>
        <v>0.06012731481481483</v>
      </c>
      <c r="I144" s="20">
        <f>F144-INDEX($F$4:$F$449,MATCH(D144,$D$4:$D$449,0))</f>
        <v>0.04611111111111113</v>
      </c>
    </row>
    <row r="145" spans="1:9" ht="15" customHeight="1">
      <c r="A145" s="16">
        <v>142</v>
      </c>
      <c r="B145" s="33" t="s">
        <v>324</v>
      </c>
      <c r="C145" s="33" t="s">
        <v>94</v>
      </c>
      <c r="D145" s="34" t="s">
        <v>139</v>
      </c>
      <c r="E145" s="33" t="s">
        <v>249</v>
      </c>
      <c r="F145" s="38">
        <v>0.13497685185185185</v>
      </c>
      <c r="G145" s="16" t="str">
        <f t="shared" si="6"/>
        <v>9.18/km</v>
      </c>
      <c r="H145" s="20">
        <f t="shared" si="5"/>
        <v>0.06015046296296296</v>
      </c>
      <c r="I145" s="20">
        <f>F145-INDEX($F$4:$F$449,MATCH(D145,$D$4:$D$449,0))</f>
        <v>0.04572916666666667</v>
      </c>
    </row>
    <row r="146" spans="1:9" ht="15" customHeight="1">
      <c r="A146" s="29">
        <v>143</v>
      </c>
      <c r="B146" s="40" t="s">
        <v>325</v>
      </c>
      <c r="C146" s="40" t="s">
        <v>86</v>
      </c>
      <c r="D146" s="41" t="s">
        <v>116</v>
      </c>
      <c r="E146" s="40" t="s">
        <v>2</v>
      </c>
      <c r="F146" s="42">
        <v>0.13511574074074076</v>
      </c>
      <c r="G146" s="29" t="str">
        <f t="shared" si="6"/>
        <v>9.19/km</v>
      </c>
      <c r="H146" s="30">
        <f t="shared" si="5"/>
        <v>0.06028935185185187</v>
      </c>
      <c r="I146" s="30">
        <f>F146-INDEX($F$4:$F$449,MATCH(D146,$D$4:$D$449,0))</f>
        <v>0.0551851851851852</v>
      </c>
    </row>
    <row r="147" spans="1:9" ht="15" customHeight="1">
      <c r="A147" s="16">
        <v>144</v>
      </c>
      <c r="B147" s="33" t="s">
        <v>326</v>
      </c>
      <c r="C147" s="33" t="s">
        <v>12</v>
      </c>
      <c r="D147" s="34" t="s">
        <v>143</v>
      </c>
      <c r="E147" s="33" t="s">
        <v>183</v>
      </c>
      <c r="F147" s="38">
        <v>0.1367361111111111</v>
      </c>
      <c r="G147" s="16" t="str">
        <f t="shared" si="6"/>
        <v>9.25/km</v>
      </c>
      <c r="H147" s="20">
        <f t="shared" si="5"/>
        <v>0.06190972222222223</v>
      </c>
      <c r="I147" s="20">
        <f>F147-INDEX($F$4:$F$449,MATCH(D147,$D$4:$D$449,0))</f>
        <v>0.04718750000000001</v>
      </c>
    </row>
    <row r="148" spans="1:9" ht="15" customHeight="1">
      <c r="A148" s="16">
        <v>145</v>
      </c>
      <c r="B148" s="33" t="s">
        <v>327</v>
      </c>
      <c r="C148" s="33" t="s">
        <v>328</v>
      </c>
      <c r="D148" s="34" t="s">
        <v>143</v>
      </c>
      <c r="E148" s="33" t="s">
        <v>329</v>
      </c>
      <c r="F148" s="38">
        <v>0.13701388888888888</v>
      </c>
      <c r="G148" s="16" t="str">
        <f t="shared" si="6"/>
        <v>9.26/km</v>
      </c>
      <c r="H148" s="20">
        <f t="shared" si="5"/>
        <v>0.06218749999999999</v>
      </c>
      <c r="I148" s="20">
        <f>F148-INDEX($F$4:$F$449,MATCH(D148,$D$4:$D$449,0))</f>
        <v>0.04746527777777777</v>
      </c>
    </row>
    <row r="149" spans="1:9" ht="15" customHeight="1">
      <c r="A149" s="16">
        <v>146</v>
      </c>
      <c r="B149" s="33" t="s">
        <v>330</v>
      </c>
      <c r="C149" s="33" t="s">
        <v>30</v>
      </c>
      <c r="D149" s="34" t="s">
        <v>116</v>
      </c>
      <c r="E149" s="33" t="s">
        <v>82</v>
      </c>
      <c r="F149" s="38">
        <v>0.13761574074074076</v>
      </c>
      <c r="G149" s="16" t="str">
        <f t="shared" si="6"/>
        <v>9.29/km</v>
      </c>
      <c r="H149" s="20">
        <f t="shared" si="5"/>
        <v>0.06278935185185187</v>
      </c>
      <c r="I149" s="20">
        <f>F149-INDEX($F$4:$F$449,MATCH(D149,$D$4:$D$449,0))</f>
        <v>0.0576851851851852</v>
      </c>
    </row>
    <row r="150" spans="1:9" ht="15" customHeight="1">
      <c r="A150" s="16">
        <v>147</v>
      </c>
      <c r="B150" s="33" t="s">
        <v>311</v>
      </c>
      <c r="C150" s="33" t="s">
        <v>331</v>
      </c>
      <c r="D150" s="34" t="s">
        <v>255</v>
      </c>
      <c r="E150" s="33" t="s">
        <v>119</v>
      </c>
      <c r="F150" s="38">
        <v>0.1390162037037037</v>
      </c>
      <c r="G150" s="16" t="str">
        <f t="shared" si="6"/>
        <v>9.35/km</v>
      </c>
      <c r="H150" s="20">
        <f t="shared" si="5"/>
        <v>0.06418981481481482</v>
      </c>
      <c r="I150" s="20">
        <f>F150-INDEX($F$4:$F$449,MATCH(D150,$D$4:$D$449,0))</f>
        <v>0.028680555555555556</v>
      </c>
    </row>
    <row r="151" spans="1:9" ht="15" customHeight="1">
      <c r="A151" s="16">
        <v>148</v>
      </c>
      <c r="B151" s="33" t="s">
        <v>112</v>
      </c>
      <c r="C151" s="33" t="s">
        <v>14</v>
      </c>
      <c r="D151" s="34" t="s">
        <v>143</v>
      </c>
      <c r="E151" s="33" t="s">
        <v>82</v>
      </c>
      <c r="F151" s="38">
        <v>0.1427199074074074</v>
      </c>
      <c r="G151" s="16" t="str">
        <f t="shared" si="6"/>
        <v>9.50/km</v>
      </c>
      <c r="H151" s="20">
        <f t="shared" si="5"/>
        <v>0.0678935185185185</v>
      </c>
      <c r="I151" s="20">
        <f>F151-INDEX($F$4:$F$449,MATCH(D151,$D$4:$D$449,0))</f>
        <v>0.053171296296296286</v>
      </c>
    </row>
    <row r="152" spans="1:9" ht="15" customHeight="1">
      <c r="A152" s="16">
        <v>149</v>
      </c>
      <c r="B152" s="33" t="s">
        <v>7</v>
      </c>
      <c r="C152" s="33" t="s">
        <v>332</v>
      </c>
      <c r="D152" s="34" t="s">
        <v>137</v>
      </c>
      <c r="E152" s="33" t="s">
        <v>82</v>
      </c>
      <c r="F152" s="38">
        <v>0.1427199074074074</v>
      </c>
      <c r="G152" s="16" t="str">
        <f t="shared" si="6"/>
        <v>9.50/km</v>
      </c>
      <c r="H152" s="20">
        <f t="shared" si="5"/>
        <v>0.0678935185185185</v>
      </c>
      <c r="I152" s="20">
        <f>F152-INDEX($F$4:$F$449,MATCH(D152,$D$4:$D$449,0))</f>
        <v>0.05387731481481481</v>
      </c>
    </row>
    <row r="153" spans="1:9" ht="15" customHeight="1">
      <c r="A153" s="16">
        <v>150</v>
      </c>
      <c r="B153" s="33" t="s">
        <v>333</v>
      </c>
      <c r="C153" s="33" t="s">
        <v>6</v>
      </c>
      <c r="D153" s="34" t="s">
        <v>110</v>
      </c>
      <c r="E153" s="33" t="s">
        <v>165</v>
      </c>
      <c r="F153" s="38">
        <v>0.14765046296296297</v>
      </c>
      <c r="G153" s="16" t="str">
        <f t="shared" si="6"/>
        <v>10.10/km</v>
      </c>
      <c r="H153" s="20">
        <f t="shared" si="5"/>
        <v>0.07282407407407408</v>
      </c>
      <c r="I153" s="20">
        <f>F153-INDEX($F$4:$F$449,MATCH(D153,$D$4:$D$449,0))</f>
        <v>0.06844907407407408</v>
      </c>
    </row>
    <row r="154" spans="1:9" ht="15" customHeight="1">
      <c r="A154" s="16">
        <v>151</v>
      </c>
      <c r="B154" s="33" t="s">
        <v>334</v>
      </c>
      <c r="C154" s="33" t="s">
        <v>30</v>
      </c>
      <c r="D154" s="34" t="s">
        <v>139</v>
      </c>
      <c r="E154" s="33" t="s">
        <v>290</v>
      </c>
      <c r="F154" s="38">
        <v>0.14857638888888888</v>
      </c>
      <c r="G154" s="16" t="str">
        <f t="shared" si="6"/>
        <v>10.14/km</v>
      </c>
      <c r="H154" s="20">
        <f t="shared" si="5"/>
        <v>0.07375</v>
      </c>
      <c r="I154" s="20">
        <f>F154-INDEX($F$4:$F$449,MATCH(D154,$D$4:$D$449,0))</f>
        <v>0.0593287037037037</v>
      </c>
    </row>
    <row r="155" spans="1:9" ht="15" customHeight="1">
      <c r="A155" s="16">
        <v>152</v>
      </c>
      <c r="B155" s="33" t="s">
        <v>335</v>
      </c>
      <c r="C155" s="33" t="b">
        <v>1</v>
      </c>
      <c r="D155" s="34" t="s">
        <v>177</v>
      </c>
      <c r="E155" s="33" t="s">
        <v>29</v>
      </c>
      <c r="F155" s="38">
        <v>0.14954861111111112</v>
      </c>
      <c r="G155" s="16" t="str">
        <f t="shared" si="6"/>
        <v>10.18/km</v>
      </c>
      <c r="H155" s="20">
        <f t="shared" si="5"/>
        <v>0.07472222222222223</v>
      </c>
      <c r="I155" s="20">
        <f>F155-INDEX($F$4:$F$449,MATCH(D155,$D$4:$D$449,0))</f>
        <v>0.05057870370370371</v>
      </c>
    </row>
    <row r="156" spans="1:9" ht="15" customHeight="1">
      <c r="A156" s="16">
        <v>153</v>
      </c>
      <c r="B156" s="33" t="s">
        <v>62</v>
      </c>
      <c r="C156" s="33" t="s">
        <v>63</v>
      </c>
      <c r="D156" s="34" t="s">
        <v>193</v>
      </c>
      <c r="E156" s="33" t="s">
        <v>272</v>
      </c>
      <c r="F156" s="38">
        <v>0.15261574074074075</v>
      </c>
      <c r="G156" s="16" t="str">
        <f t="shared" si="6"/>
        <v>10.31/km</v>
      </c>
      <c r="H156" s="20">
        <f t="shared" si="5"/>
        <v>0.07778935185185186</v>
      </c>
      <c r="I156" s="20">
        <f>F156-INDEX($F$4:$F$449,MATCH(D156,$D$4:$D$449,0))</f>
        <v>0.051342592592592606</v>
      </c>
    </row>
    <row r="157" spans="1:9" ht="15" customHeight="1">
      <c r="A157" s="16">
        <v>154</v>
      </c>
      <c r="B157" s="33" t="s">
        <v>64</v>
      </c>
      <c r="C157" s="33" t="s">
        <v>58</v>
      </c>
      <c r="D157" s="34" t="s">
        <v>279</v>
      </c>
      <c r="E157" s="33" t="s">
        <v>272</v>
      </c>
      <c r="F157" s="38">
        <v>0.15265046296296295</v>
      </c>
      <c r="G157" s="16" t="str">
        <f t="shared" si="6"/>
        <v>10.31/km</v>
      </c>
      <c r="H157" s="20">
        <f t="shared" si="5"/>
        <v>0.07782407407407406</v>
      </c>
      <c r="I157" s="20">
        <f>F157-INDEX($F$4:$F$449,MATCH(D157,$D$4:$D$449,0))</f>
        <v>0.03756944444444442</v>
      </c>
    </row>
    <row r="158" spans="1:9" ht="15" customHeight="1">
      <c r="A158" s="16">
        <v>155</v>
      </c>
      <c r="B158" s="33" t="s">
        <v>39</v>
      </c>
      <c r="C158" s="33" t="s">
        <v>86</v>
      </c>
      <c r="D158" s="34" t="s">
        <v>100</v>
      </c>
      <c r="E158" s="33" t="s">
        <v>272</v>
      </c>
      <c r="F158" s="38">
        <v>0.1527199074074074</v>
      </c>
      <c r="G158" s="16" t="str">
        <f t="shared" si="6"/>
        <v>10.31/km</v>
      </c>
      <c r="H158" s="20">
        <f t="shared" si="5"/>
        <v>0.07789351851851851</v>
      </c>
      <c r="I158" s="20">
        <f>F158-INDEX($F$4:$F$449,MATCH(D158,$D$4:$D$449,0))</f>
        <v>0.07789351851851851</v>
      </c>
    </row>
    <row r="159" spans="1:9" ht="15" customHeight="1">
      <c r="A159" s="16">
        <v>156</v>
      </c>
      <c r="B159" s="33" t="s">
        <v>336</v>
      </c>
      <c r="C159" s="33" t="s">
        <v>337</v>
      </c>
      <c r="D159" s="34" t="s">
        <v>338</v>
      </c>
      <c r="E159" s="33" t="s">
        <v>339</v>
      </c>
      <c r="F159" s="38">
        <v>0.15420138888888887</v>
      </c>
      <c r="G159" s="16" t="str">
        <f t="shared" si="6"/>
        <v>10.37/km</v>
      </c>
      <c r="H159" s="20">
        <f t="shared" si="5"/>
        <v>0.07937499999999999</v>
      </c>
      <c r="I159" s="20">
        <f>F159-INDEX($F$4:$F$449,MATCH(D159,$D$4:$D$449,0))</f>
        <v>0</v>
      </c>
    </row>
    <row r="160" spans="1:9" ht="15" customHeight="1">
      <c r="A160" s="16">
        <v>157</v>
      </c>
      <c r="B160" s="33" t="s">
        <v>340</v>
      </c>
      <c r="C160" s="33" t="s">
        <v>33</v>
      </c>
      <c r="D160" s="34" t="s">
        <v>143</v>
      </c>
      <c r="E160" s="33" t="s">
        <v>219</v>
      </c>
      <c r="F160" s="38">
        <v>0.15840277777777778</v>
      </c>
      <c r="G160" s="16" t="str">
        <f t="shared" si="6"/>
        <v>10.55/km</v>
      </c>
      <c r="H160" s="20">
        <f t="shared" si="5"/>
        <v>0.0835763888888889</v>
      </c>
      <c r="I160" s="20">
        <f>F160-INDEX($F$4:$F$449,MATCH(D160,$D$4:$D$449,0))</f>
        <v>0.06885416666666667</v>
      </c>
    </row>
    <row r="161" spans="1:9" ht="15" customHeight="1">
      <c r="A161" s="16">
        <v>158</v>
      </c>
      <c r="B161" s="33" t="s">
        <v>341</v>
      </c>
      <c r="C161" s="33" t="s">
        <v>77</v>
      </c>
      <c r="D161" s="34" t="s">
        <v>110</v>
      </c>
      <c r="E161" s="33" t="s">
        <v>219</v>
      </c>
      <c r="F161" s="38">
        <v>0.1584837962962963</v>
      </c>
      <c r="G161" s="16" t="str">
        <f t="shared" si="6"/>
        <v>10.55/km</v>
      </c>
      <c r="H161" s="20">
        <f t="shared" si="5"/>
        <v>0.08365740740740742</v>
      </c>
      <c r="I161" s="20">
        <f>F161-INDEX($F$4:$F$449,MATCH(D161,$D$4:$D$449,0))</f>
        <v>0.07928240740740741</v>
      </c>
    </row>
    <row r="162" spans="1:9" ht="15" customHeight="1">
      <c r="A162" s="18">
        <v>159</v>
      </c>
      <c r="B162" s="35" t="s">
        <v>342</v>
      </c>
      <c r="C162" s="35" t="s">
        <v>94</v>
      </c>
      <c r="D162" s="36" t="s">
        <v>139</v>
      </c>
      <c r="E162" s="35" t="s">
        <v>249</v>
      </c>
      <c r="F162" s="39">
        <v>0.16774305555555555</v>
      </c>
      <c r="G162" s="18" t="str">
        <f t="shared" si="6"/>
        <v>11.33/km</v>
      </c>
      <c r="H162" s="22">
        <f t="shared" si="5"/>
        <v>0.09291666666666666</v>
      </c>
      <c r="I162" s="22">
        <f>F162-INDEX($F$4:$F$449,MATCH(D162,$D$4:$D$449,0))</f>
        <v>0.07849537037037037</v>
      </c>
    </row>
  </sheetData>
  <autoFilter ref="A3:I16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1">
      <pane ySplit="3" topLeftCell="BM4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7" t="str">
        <f>Individuale!A1</f>
        <v>Maratona Trail dei Monti Lucretili 30ª edizione</v>
      </c>
      <c r="B1" s="27"/>
      <c r="C1" s="27"/>
    </row>
    <row r="2" spans="1:3" ht="33" customHeight="1">
      <c r="A2" s="28" t="str">
        <f>Individuale!A2&amp;" km. "&amp;Individuale!I2</f>
        <v>Vicovaro (RM) Italia - Domenica 22/05/2011  km. 20,9</v>
      </c>
      <c r="B2" s="28"/>
      <c r="C2" s="28"/>
    </row>
    <row r="3" spans="1:3" ht="24.75" customHeight="1">
      <c r="A3" s="14" t="s">
        <v>66</v>
      </c>
      <c r="B3" s="9" t="s">
        <v>70</v>
      </c>
      <c r="C3" s="9" t="s">
        <v>75</v>
      </c>
    </row>
    <row r="4" spans="1:3" ht="15" customHeight="1">
      <c r="A4" s="43">
        <v>1</v>
      </c>
      <c r="B4" s="44" t="s">
        <v>2</v>
      </c>
      <c r="C4" s="45">
        <v>15</v>
      </c>
    </row>
    <row r="5" spans="1:3" ht="15" customHeight="1">
      <c r="A5" s="16">
        <v>2</v>
      </c>
      <c r="B5" s="17" t="s">
        <v>119</v>
      </c>
      <c r="C5" s="23">
        <v>10</v>
      </c>
    </row>
    <row r="6" spans="1:3" ht="15" customHeight="1">
      <c r="A6" s="16">
        <v>3</v>
      </c>
      <c r="B6" s="17" t="s">
        <v>82</v>
      </c>
      <c r="C6" s="23">
        <v>10</v>
      </c>
    </row>
    <row r="7" spans="1:3" ht="15" customHeight="1">
      <c r="A7" s="16">
        <v>4</v>
      </c>
      <c r="B7" s="17" t="s">
        <v>183</v>
      </c>
      <c r="C7" s="23">
        <v>8</v>
      </c>
    </row>
    <row r="8" spans="1:3" ht="15" customHeight="1">
      <c r="A8" s="16">
        <v>5</v>
      </c>
      <c r="B8" s="17" t="s">
        <v>249</v>
      </c>
      <c r="C8" s="23">
        <v>6</v>
      </c>
    </row>
    <row r="9" spans="1:3" ht="15" customHeight="1">
      <c r="A9" s="16">
        <v>6</v>
      </c>
      <c r="B9" s="17" t="s">
        <v>271</v>
      </c>
      <c r="C9" s="23">
        <v>6</v>
      </c>
    </row>
    <row r="10" spans="1:3" ht="15" customHeight="1">
      <c r="A10" s="16">
        <v>7</v>
      </c>
      <c r="B10" s="17" t="s">
        <v>219</v>
      </c>
      <c r="C10" s="23">
        <v>5</v>
      </c>
    </row>
    <row r="11" spans="1:3" ht="15" customHeight="1">
      <c r="A11" s="16">
        <v>8</v>
      </c>
      <c r="B11" s="17" t="s">
        <v>163</v>
      </c>
      <c r="C11" s="23">
        <v>5</v>
      </c>
    </row>
    <row r="12" spans="1:3" ht="15" customHeight="1">
      <c r="A12" s="16">
        <v>9</v>
      </c>
      <c r="B12" s="17" t="s">
        <v>176</v>
      </c>
      <c r="C12" s="23">
        <v>5</v>
      </c>
    </row>
    <row r="13" spans="1:3" ht="15" customHeight="1">
      <c r="A13" s="16">
        <v>10</v>
      </c>
      <c r="B13" s="17" t="s">
        <v>272</v>
      </c>
      <c r="C13" s="23">
        <v>4</v>
      </c>
    </row>
    <row r="14" spans="1:3" ht="15" customHeight="1">
      <c r="A14" s="16">
        <v>11</v>
      </c>
      <c r="B14" s="17" t="s">
        <v>132</v>
      </c>
      <c r="C14" s="23">
        <v>4</v>
      </c>
    </row>
    <row r="15" spans="1:3" ht="15" customHeight="1">
      <c r="A15" s="16">
        <v>12</v>
      </c>
      <c r="B15" s="17" t="s">
        <v>13</v>
      </c>
      <c r="C15" s="23">
        <v>4</v>
      </c>
    </row>
    <row r="16" spans="1:3" ht="15" customHeight="1">
      <c r="A16" s="16">
        <v>13</v>
      </c>
      <c r="B16" s="17" t="s">
        <v>106</v>
      </c>
      <c r="C16" s="23">
        <v>3</v>
      </c>
    </row>
    <row r="17" spans="1:3" ht="15" customHeight="1">
      <c r="A17" s="16">
        <v>14</v>
      </c>
      <c r="B17" s="17" t="s">
        <v>101</v>
      </c>
      <c r="C17" s="23">
        <v>3</v>
      </c>
    </row>
    <row r="18" spans="1:3" ht="15" customHeight="1">
      <c r="A18" s="16">
        <v>15</v>
      </c>
      <c r="B18" s="17" t="s">
        <v>165</v>
      </c>
      <c r="C18" s="23">
        <v>3</v>
      </c>
    </row>
    <row r="19" spans="1:3" ht="15" customHeight="1">
      <c r="A19" s="16">
        <v>16</v>
      </c>
      <c r="B19" s="17" t="s">
        <v>147</v>
      </c>
      <c r="C19" s="23">
        <v>3</v>
      </c>
    </row>
    <row r="20" spans="1:3" ht="15" customHeight="1">
      <c r="A20" s="16">
        <v>17</v>
      </c>
      <c r="B20" s="17" t="s">
        <v>29</v>
      </c>
      <c r="C20" s="23">
        <v>3</v>
      </c>
    </row>
    <row r="21" spans="1:3" ht="15" customHeight="1">
      <c r="A21" s="16">
        <v>18</v>
      </c>
      <c r="B21" s="17" t="s">
        <v>267</v>
      </c>
      <c r="C21" s="23">
        <v>2</v>
      </c>
    </row>
    <row r="22" spans="1:3" ht="15" customHeight="1">
      <c r="A22" s="16">
        <v>19</v>
      </c>
      <c r="B22" s="17" t="s">
        <v>190</v>
      </c>
      <c r="C22" s="23">
        <v>2</v>
      </c>
    </row>
    <row r="23" spans="1:3" ht="15" customHeight="1">
      <c r="A23" s="16">
        <v>20</v>
      </c>
      <c r="B23" s="17" t="s">
        <v>260</v>
      </c>
      <c r="C23" s="23">
        <v>2</v>
      </c>
    </row>
    <row r="24" spans="1:3" ht="15" customHeight="1">
      <c r="A24" s="16">
        <v>21</v>
      </c>
      <c r="B24" s="17" t="s">
        <v>122</v>
      </c>
      <c r="C24" s="23">
        <v>2</v>
      </c>
    </row>
    <row r="25" spans="1:3" ht="15" customHeight="1">
      <c r="A25" s="16">
        <v>22</v>
      </c>
      <c r="B25" s="17" t="s">
        <v>207</v>
      </c>
      <c r="C25" s="23">
        <v>2</v>
      </c>
    </row>
    <row r="26" spans="1:3" ht="15" customHeight="1">
      <c r="A26" s="16">
        <v>23</v>
      </c>
      <c r="B26" s="17" t="s">
        <v>215</v>
      </c>
      <c r="C26" s="23">
        <v>2</v>
      </c>
    </row>
    <row r="27" spans="1:3" ht="15" customHeight="1">
      <c r="A27" s="16">
        <v>24</v>
      </c>
      <c r="B27" s="17" t="s">
        <v>128</v>
      </c>
      <c r="C27" s="23">
        <v>2</v>
      </c>
    </row>
    <row r="28" spans="1:3" ht="15" customHeight="1">
      <c r="A28" s="16">
        <v>25</v>
      </c>
      <c r="B28" s="17" t="s">
        <v>251</v>
      </c>
      <c r="C28" s="23">
        <v>2</v>
      </c>
    </row>
    <row r="29" spans="1:3" ht="15" customHeight="1">
      <c r="A29" s="16">
        <v>26</v>
      </c>
      <c r="B29" s="17" t="s">
        <v>290</v>
      </c>
      <c r="C29" s="23">
        <v>2</v>
      </c>
    </row>
    <row r="30" spans="1:3" ht="15" customHeight="1">
      <c r="A30" s="16">
        <v>27</v>
      </c>
      <c r="B30" s="17" t="s">
        <v>153</v>
      </c>
      <c r="C30" s="23">
        <v>2</v>
      </c>
    </row>
    <row r="31" spans="1:3" ht="15" customHeight="1">
      <c r="A31" s="16">
        <v>28</v>
      </c>
      <c r="B31" s="17" t="s">
        <v>18</v>
      </c>
      <c r="C31" s="23">
        <v>2</v>
      </c>
    </row>
    <row r="32" spans="1:3" ht="15" customHeight="1">
      <c r="A32" s="16">
        <v>29</v>
      </c>
      <c r="B32" s="17" t="s">
        <v>205</v>
      </c>
      <c r="C32" s="23">
        <v>2</v>
      </c>
    </row>
    <row r="33" spans="1:3" ht="15" customHeight="1">
      <c r="A33" s="16">
        <v>30</v>
      </c>
      <c r="B33" s="17" t="s">
        <v>282</v>
      </c>
      <c r="C33" s="23">
        <v>1</v>
      </c>
    </row>
    <row r="34" spans="1:3" ht="15" customHeight="1">
      <c r="A34" s="16">
        <v>31</v>
      </c>
      <c r="B34" s="17" t="s">
        <v>339</v>
      </c>
      <c r="C34" s="23">
        <v>1</v>
      </c>
    </row>
    <row r="35" spans="1:3" ht="15" customHeight="1">
      <c r="A35" s="16">
        <v>32</v>
      </c>
      <c r="B35" s="17" t="s">
        <v>109</v>
      </c>
      <c r="C35" s="23">
        <v>1</v>
      </c>
    </row>
    <row r="36" spans="1:3" ht="15" customHeight="1">
      <c r="A36" s="16">
        <v>33</v>
      </c>
      <c r="B36" s="17" t="s">
        <v>197</v>
      </c>
      <c r="C36" s="23">
        <v>1</v>
      </c>
    </row>
    <row r="37" spans="1:3" ht="15" customHeight="1">
      <c r="A37" s="16">
        <v>34</v>
      </c>
      <c r="B37" s="17" t="s">
        <v>264</v>
      </c>
      <c r="C37" s="23">
        <v>1</v>
      </c>
    </row>
    <row r="38" spans="1:3" ht="15" customHeight="1">
      <c r="A38" s="16">
        <v>35</v>
      </c>
      <c r="B38" s="17" t="s">
        <v>184</v>
      </c>
      <c r="C38" s="23">
        <v>1</v>
      </c>
    </row>
    <row r="39" spans="1:3" ht="15" customHeight="1">
      <c r="A39" s="16">
        <v>36</v>
      </c>
      <c r="B39" s="17" t="s">
        <v>181</v>
      </c>
      <c r="C39" s="23">
        <v>1</v>
      </c>
    </row>
    <row r="40" spans="1:3" ht="15" customHeight="1">
      <c r="A40" s="16">
        <v>37</v>
      </c>
      <c r="B40" s="17" t="s">
        <v>329</v>
      </c>
      <c r="C40" s="23">
        <v>1</v>
      </c>
    </row>
    <row r="41" spans="1:3" ht="15" customHeight="1">
      <c r="A41" s="16">
        <v>38</v>
      </c>
      <c r="B41" s="17" t="s">
        <v>186</v>
      </c>
      <c r="C41" s="23">
        <v>1</v>
      </c>
    </row>
    <row r="42" spans="1:3" ht="15" customHeight="1">
      <c r="A42" s="16">
        <v>39</v>
      </c>
      <c r="B42" s="17" t="s">
        <v>233</v>
      </c>
      <c r="C42" s="23">
        <v>1</v>
      </c>
    </row>
    <row r="43" spans="1:3" ht="15" customHeight="1">
      <c r="A43" s="16">
        <v>40</v>
      </c>
      <c r="B43" s="17" t="s">
        <v>149</v>
      </c>
      <c r="C43" s="23">
        <v>1</v>
      </c>
    </row>
    <row r="44" spans="1:3" ht="15" customHeight="1">
      <c r="A44" s="16">
        <v>41</v>
      </c>
      <c r="B44" s="17" t="s">
        <v>150</v>
      </c>
      <c r="C44" s="23">
        <v>1</v>
      </c>
    </row>
    <row r="45" spans="1:3" ht="15" customHeight="1">
      <c r="A45" s="16">
        <v>42</v>
      </c>
      <c r="B45" s="17" t="s">
        <v>199</v>
      </c>
      <c r="C45" s="23">
        <v>1</v>
      </c>
    </row>
    <row r="46" spans="1:3" ht="15" customHeight="1">
      <c r="A46" s="16">
        <v>43</v>
      </c>
      <c r="B46" s="17" t="s">
        <v>202</v>
      </c>
      <c r="C46" s="23">
        <v>1</v>
      </c>
    </row>
    <row r="47" spans="1:3" ht="15" customHeight="1">
      <c r="A47" s="16">
        <v>44</v>
      </c>
      <c r="B47" s="17" t="s">
        <v>287</v>
      </c>
      <c r="C47" s="23">
        <v>1</v>
      </c>
    </row>
    <row r="48" spans="1:3" ht="15" customHeight="1">
      <c r="A48" s="16">
        <v>45</v>
      </c>
      <c r="B48" s="17" t="s">
        <v>140</v>
      </c>
      <c r="C48" s="23">
        <v>1</v>
      </c>
    </row>
    <row r="49" spans="1:3" ht="15" customHeight="1">
      <c r="A49" s="16">
        <v>46</v>
      </c>
      <c r="B49" s="17" t="s">
        <v>111</v>
      </c>
      <c r="C49" s="23">
        <v>1</v>
      </c>
    </row>
    <row r="50" spans="1:3" ht="15" customHeight="1">
      <c r="A50" s="16">
        <v>47</v>
      </c>
      <c r="B50" s="17" t="s">
        <v>246</v>
      </c>
      <c r="C50" s="23">
        <v>1</v>
      </c>
    </row>
    <row r="51" spans="1:3" ht="15" customHeight="1">
      <c r="A51" s="16">
        <v>48</v>
      </c>
      <c r="B51" s="17" t="s">
        <v>222</v>
      </c>
      <c r="C51" s="23">
        <v>1</v>
      </c>
    </row>
    <row r="52" spans="1:3" ht="15" customHeight="1">
      <c r="A52" s="16">
        <v>49</v>
      </c>
      <c r="B52" s="17" t="s">
        <v>173</v>
      </c>
      <c r="C52" s="23">
        <v>1</v>
      </c>
    </row>
    <row r="53" spans="1:3" ht="15" customHeight="1">
      <c r="A53" s="16">
        <v>50</v>
      </c>
      <c r="B53" s="17" t="s">
        <v>144</v>
      </c>
      <c r="C53" s="23">
        <v>1</v>
      </c>
    </row>
    <row r="54" spans="1:3" ht="15" customHeight="1">
      <c r="A54" s="16">
        <v>51</v>
      </c>
      <c r="B54" s="17" t="s">
        <v>170</v>
      </c>
      <c r="C54" s="23">
        <v>1</v>
      </c>
    </row>
    <row r="55" spans="1:3" ht="15" customHeight="1">
      <c r="A55" s="16">
        <v>52</v>
      </c>
      <c r="B55" s="17" t="s">
        <v>262</v>
      </c>
      <c r="C55" s="23">
        <v>1</v>
      </c>
    </row>
    <row r="56" spans="1:3" ht="15" customHeight="1">
      <c r="A56" s="16">
        <v>53</v>
      </c>
      <c r="B56" s="17" t="s">
        <v>238</v>
      </c>
      <c r="C56" s="23">
        <v>1</v>
      </c>
    </row>
    <row r="57" spans="1:3" ht="15" customHeight="1">
      <c r="A57" s="16">
        <v>54</v>
      </c>
      <c r="B57" s="17" t="s">
        <v>134</v>
      </c>
      <c r="C57" s="23">
        <v>1</v>
      </c>
    </row>
    <row r="58" spans="1:3" ht="15" customHeight="1">
      <c r="A58" s="16">
        <v>55</v>
      </c>
      <c r="B58" s="17" t="s">
        <v>104</v>
      </c>
      <c r="C58" s="23">
        <v>1</v>
      </c>
    </row>
    <row r="59" spans="1:3" ht="15" customHeight="1">
      <c r="A59" s="16">
        <v>56</v>
      </c>
      <c r="B59" s="17" t="s">
        <v>157</v>
      </c>
      <c r="C59" s="23">
        <v>1</v>
      </c>
    </row>
    <row r="60" spans="1:3" ht="15" customHeight="1">
      <c r="A60" s="16">
        <v>57</v>
      </c>
      <c r="B60" s="17" t="s">
        <v>228</v>
      </c>
      <c r="C60" s="23">
        <v>1</v>
      </c>
    </row>
    <row r="61" spans="1:3" ht="15" customHeight="1">
      <c r="A61" s="16">
        <v>58</v>
      </c>
      <c r="B61" s="17" t="s">
        <v>162</v>
      </c>
      <c r="C61" s="23">
        <v>1</v>
      </c>
    </row>
    <row r="62" spans="1:3" ht="15" customHeight="1">
      <c r="A62" s="16">
        <v>59</v>
      </c>
      <c r="B62" s="17" t="s">
        <v>225</v>
      </c>
      <c r="C62" s="23">
        <v>1</v>
      </c>
    </row>
    <row r="63" spans="1:3" ht="12.75">
      <c r="A63" s="16">
        <v>60</v>
      </c>
      <c r="B63" s="17" t="s">
        <v>258</v>
      </c>
      <c r="C63" s="23">
        <v>1</v>
      </c>
    </row>
    <row r="64" spans="1:3" ht="12.75">
      <c r="A64" s="16">
        <v>61</v>
      </c>
      <c r="B64" s="17" t="s">
        <v>113</v>
      </c>
      <c r="C64" s="23">
        <v>1</v>
      </c>
    </row>
    <row r="65" spans="1:3" ht="12.75">
      <c r="A65" s="16">
        <v>62</v>
      </c>
      <c r="B65" s="17" t="s">
        <v>3</v>
      </c>
      <c r="C65" s="23">
        <v>1</v>
      </c>
    </row>
    <row r="66" spans="1:3" ht="12.75">
      <c r="A66" s="16">
        <v>63</v>
      </c>
      <c r="B66" s="17" t="s">
        <v>273</v>
      </c>
      <c r="C66" s="23">
        <v>1</v>
      </c>
    </row>
    <row r="67" spans="1:3" ht="12.75">
      <c r="A67" s="16">
        <v>64</v>
      </c>
      <c r="B67" s="17" t="s">
        <v>159</v>
      </c>
      <c r="C67" s="23">
        <v>1</v>
      </c>
    </row>
    <row r="68" spans="1:3" ht="12.75">
      <c r="A68" s="16">
        <v>65</v>
      </c>
      <c r="B68" s="17" t="s">
        <v>203</v>
      </c>
      <c r="C68" s="23">
        <v>1</v>
      </c>
    </row>
    <row r="69" spans="1:3" ht="12.75">
      <c r="A69" s="16">
        <v>66</v>
      </c>
      <c r="B69" s="17" t="s">
        <v>217</v>
      </c>
      <c r="C69" s="23">
        <v>1</v>
      </c>
    </row>
    <row r="70" spans="1:3" ht="12.75">
      <c r="A70" s="18">
        <v>67</v>
      </c>
      <c r="B70" s="21" t="s">
        <v>125</v>
      </c>
      <c r="C70" s="24">
        <v>1</v>
      </c>
    </row>
    <row r="71" ht="12.75">
      <c r="C71" s="2">
        <f>SUM(C4:C70)</f>
        <v>159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2011-05-23T12:31:12Z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