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<sst xmlns="http://schemas.openxmlformats.org/spreadsheetml/2006/main" count="389" uniqueCount="247">
  <si>
    <t>1ª edizione</t>
  </si>
  <si>
    <t>Di Gregorio</t>
  </si>
  <si>
    <t>Roberto</t>
  </si>
  <si>
    <t>SM-35</t>
  </si>
  <si>
    <t>Marco</t>
  </si>
  <si>
    <t>SM-45</t>
  </si>
  <si>
    <t>Runners Sangemini</t>
  </si>
  <si>
    <t>Franchi</t>
  </si>
  <si>
    <t>Giuseppe</t>
  </si>
  <si>
    <t>SM-40</t>
  </si>
  <si>
    <t>UISP Avis Rieti</t>
  </si>
  <si>
    <t>Francesco</t>
  </si>
  <si>
    <t>SM-50</t>
  </si>
  <si>
    <t>Raidich</t>
  </si>
  <si>
    <t>Uisp Roma</t>
  </si>
  <si>
    <t>Di Giulio</t>
  </si>
  <si>
    <t>Antonio</t>
  </si>
  <si>
    <t>Cavallucci</t>
  </si>
  <si>
    <t>SM-55</t>
  </si>
  <si>
    <t>SS Lazio Atletica</t>
  </si>
  <si>
    <t>Paone</t>
  </si>
  <si>
    <t>Gianni</t>
  </si>
  <si>
    <t>SM-60</t>
  </si>
  <si>
    <t>Mauro</t>
  </si>
  <si>
    <t>Scarsella</t>
  </si>
  <si>
    <t>Piera</t>
  </si>
  <si>
    <t>SF-55</t>
  </si>
  <si>
    <t>GS Cat Sport</t>
  </si>
  <si>
    <t>Massarelli</t>
  </si>
  <si>
    <t>Giorgio</t>
  </si>
  <si>
    <t>Myricae</t>
  </si>
  <si>
    <t>Donelasci</t>
  </si>
  <si>
    <t>Vittorio</t>
  </si>
  <si>
    <t>SM-70</t>
  </si>
  <si>
    <t>Sergola</t>
  </si>
  <si>
    <t>Maria Rita</t>
  </si>
  <si>
    <t>SF-50</t>
  </si>
  <si>
    <t>Sabina Marathon Club</t>
  </si>
  <si>
    <t>Strinati</t>
  </si>
  <si>
    <t>Aldo</t>
  </si>
  <si>
    <t>00.32.26</t>
  </si>
  <si>
    <t>Agabiti</t>
  </si>
  <si>
    <t>Carolina</t>
  </si>
  <si>
    <t>SF-45</t>
  </si>
  <si>
    <t>Amatori Podistica Terni</t>
  </si>
  <si>
    <t>Bortoloni</t>
  </si>
  <si>
    <t>Natale</t>
  </si>
  <si>
    <t>Podistica Solidarietà</t>
  </si>
  <si>
    <t>Filesi</t>
  </si>
  <si>
    <t>Maurizio</t>
  </si>
  <si>
    <t>SM-65</t>
  </si>
  <si>
    <t>Antonini</t>
  </si>
  <si>
    <t>Gian Luigi</t>
  </si>
  <si>
    <t>Federico</t>
  </si>
  <si>
    <t>Ciocchetti</t>
  </si>
  <si>
    <t>Silvana</t>
  </si>
  <si>
    <t>SF-60</t>
  </si>
  <si>
    <t>Astra Roma</t>
  </si>
  <si>
    <t>Tartamelli</t>
  </si>
  <si>
    <t>Lina</t>
  </si>
  <si>
    <t>SF-65</t>
  </si>
  <si>
    <t>Quotidiano</t>
  </si>
  <si>
    <t>Maria Teresa</t>
  </si>
  <si>
    <t>ASD Enea Roma</t>
  </si>
  <si>
    <t>De Luca Rapone</t>
  </si>
  <si>
    <t>Vincenzo</t>
  </si>
  <si>
    <t>Sconocchia</t>
  </si>
  <si>
    <t>Renzo</t>
  </si>
  <si>
    <t>Atletica Palombara</t>
  </si>
  <si>
    <t>00.27.48</t>
  </si>
  <si>
    <t>Di Bartolomeo</t>
  </si>
  <si>
    <t>Daniel</t>
  </si>
  <si>
    <t>Amat. M</t>
  </si>
  <si>
    <t>00.28.40</t>
  </si>
  <si>
    <t>00.29.21</t>
  </si>
  <si>
    <t>Boudouma</t>
  </si>
  <si>
    <t>Yahya</t>
  </si>
  <si>
    <t>00.29.30</t>
  </si>
  <si>
    <t>Montini</t>
  </si>
  <si>
    <t>Roma Road Runners</t>
  </si>
  <si>
    <t>00.30.13</t>
  </si>
  <si>
    <t>00.30.47</t>
  </si>
  <si>
    <t>Cipressini</t>
  </si>
  <si>
    <t>Marcello</t>
  </si>
  <si>
    <t>La Primula Bianca</t>
  </si>
  <si>
    <t>00.31.01</t>
  </si>
  <si>
    <t>00.31.42</t>
  </si>
  <si>
    <t>Vincenzoni</t>
  </si>
  <si>
    <t>Simone</t>
  </si>
  <si>
    <t>Atletica Isola d`Elba</t>
  </si>
  <si>
    <t>Furiozzi</t>
  </si>
  <si>
    <t>Stefano</t>
  </si>
  <si>
    <t>00.32.27</t>
  </si>
  <si>
    <t>Minicucci</t>
  </si>
  <si>
    <t>Riccardo</t>
  </si>
  <si>
    <t>Nuova Podistica Latina</t>
  </si>
  <si>
    <t>00.32.32</t>
  </si>
  <si>
    <t>Festuccia</t>
  </si>
  <si>
    <t>Giovanni</t>
  </si>
  <si>
    <t>ACRSD Outdoor Rieti</t>
  </si>
  <si>
    <t>00.32.50</t>
  </si>
  <si>
    <t>Pieretti</t>
  </si>
  <si>
    <t>Alessia</t>
  </si>
  <si>
    <t>SF-35</t>
  </si>
  <si>
    <t>00.33.24</t>
  </si>
  <si>
    <t>Misiti</t>
  </si>
  <si>
    <t>00.33.28</t>
  </si>
  <si>
    <t>Brandi</t>
  </si>
  <si>
    <t>Fabrizio</t>
  </si>
  <si>
    <t>Atletica Insieme Forhans Team</t>
  </si>
  <si>
    <t>00.33.31</t>
  </si>
  <si>
    <t>Colafigli</t>
  </si>
  <si>
    <t>Paolo</t>
  </si>
  <si>
    <t>00.33.43</t>
  </si>
  <si>
    <t>Petricca</t>
  </si>
  <si>
    <t>Orlandi</t>
  </si>
  <si>
    <t>Danilo</t>
  </si>
  <si>
    <t>Roma Est Runners ASD</t>
  </si>
  <si>
    <t>00.34.00</t>
  </si>
  <si>
    <t>00.34.38</t>
  </si>
  <si>
    <t>Adriano</t>
  </si>
  <si>
    <t>Atletica Fiano Romano</t>
  </si>
  <si>
    <t>00.34.39</t>
  </si>
  <si>
    <t>Pelli</t>
  </si>
  <si>
    <t>Indipendente</t>
  </si>
  <si>
    <t>00.34.40</t>
  </si>
  <si>
    <t>Di Somma</t>
  </si>
  <si>
    <t>Andrea</t>
  </si>
  <si>
    <t>Atletica La Sbarra</t>
  </si>
  <si>
    <t>00.34.52</t>
  </si>
  <si>
    <t>Fiorini</t>
  </si>
  <si>
    <t>Felice</t>
  </si>
  <si>
    <t>Opoa Plus Ultra</t>
  </si>
  <si>
    <t>00.34.53</t>
  </si>
  <si>
    <t>Fratini</t>
  </si>
  <si>
    <t>Massimiliano</t>
  </si>
  <si>
    <t>00.35.00</t>
  </si>
  <si>
    <t>00.35.01</t>
  </si>
  <si>
    <t>Trucchia</t>
  </si>
  <si>
    <t>ASD Boville Podistica</t>
  </si>
  <si>
    <t>00.35.15</t>
  </si>
  <si>
    <t>00.35.36</t>
  </si>
  <si>
    <t>Guadagnini</t>
  </si>
  <si>
    <t>Liberato</t>
  </si>
  <si>
    <t>00.35.50</t>
  </si>
  <si>
    <t>Sacconi</t>
  </si>
  <si>
    <t>00.36.00</t>
  </si>
  <si>
    <t>00.37.25</t>
  </si>
  <si>
    <t>Torretta</t>
  </si>
  <si>
    <t>Salvatore</t>
  </si>
  <si>
    <t>00.37.33</t>
  </si>
  <si>
    <t>00.37.45</t>
  </si>
  <si>
    <t>Rosati</t>
  </si>
  <si>
    <t>Carlo</t>
  </si>
  <si>
    <t>LBM Sport</t>
  </si>
  <si>
    <t>00.38.10</t>
  </si>
  <si>
    <t>Ferrari</t>
  </si>
  <si>
    <t>Valentina</t>
  </si>
  <si>
    <t>Amat. F</t>
  </si>
  <si>
    <t>00.38.12</t>
  </si>
  <si>
    <t>Zervos</t>
  </si>
  <si>
    <t>Thi Kim Thu</t>
  </si>
  <si>
    <t>00.38.18</t>
  </si>
  <si>
    <t>Perilli</t>
  </si>
  <si>
    <t>Emanuela</t>
  </si>
  <si>
    <t>00.38.37</t>
  </si>
  <si>
    <t>Pennese</t>
  </si>
  <si>
    <t>Carmela</t>
  </si>
  <si>
    <t>SF-40</t>
  </si>
  <si>
    <t>00.38.38</t>
  </si>
  <si>
    <t>Pasquini</t>
  </si>
  <si>
    <t>Bruno</t>
  </si>
  <si>
    <t>00.38.52</t>
  </si>
  <si>
    <t>00.39.10</t>
  </si>
  <si>
    <t>00.39.21</t>
  </si>
  <si>
    <t>Cantiani</t>
  </si>
  <si>
    <t>00.39.35</t>
  </si>
  <si>
    <t>Battello</t>
  </si>
  <si>
    <t>I Runners</t>
  </si>
  <si>
    <t>00.39.45</t>
  </si>
  <si>
    <t>Checchetelli</t>
  </si>
  <si>
    <t>Lorenzo</t>
  </si>
  <si>
    <t>00.40.05</t>
  </si>
  <si>
    <t>00.40.08</t>
  </si>
  <si>
    <t>00.40.12</t>
  </si>
  <si>
    <t>Golvelli</t>
  </si>
  <si>
    <t>00.40.25</t>
  </si>
  <si>
    <t>00.40.43</t>
  </si>
  <si>
    <t>Sabatucci</t>
  </si>
  <si>
    <t>00.40.51</t>
  </si>
  <si>
    <t>Paris</t>
  </si>
  <si>
    <t>Filiberto</t>
  </si>
  <si>
    <t>00.41.34</t>
  </si>
  <si>
    <t>Clementini</t>
  </si>
  <si>
    <t>00.41.43</t>
  </si>
  <si>
    <t>Burbuglini</t>
  </si>
  <si>
    <t>Castelnuovo di Farfa</t>
  </si>
  <si>
    <t>00.42.51</t>
  </si>
  <si>
    <t>00.42.56</t>
  </si>
  <si>
    <t>Giuliani</t>
  </si>
  <si>
    <t>Mario</t>
  </si>
  <si>
    <t>00.43.17</t>
  </si>
  <si>
    <t>Tagliaferri</t>
  </si>
  <si>
    <t>Rinaldo</t>
  </si>
  <si>
    <t>00.44.00</t>
  </si>
  <si>
    <t>Iacobelli</t>
  </si>
  <si>
    <t>Letizia</t>
  </si>
  <si>
    <t>00.44.06</t>
  </si>
  <si>
    <t>Mozzetti</t>
  </si>
  <si>
    <t>SM-75</t>
  </si>
  <si>
    <t>00.44.11</t>
  </si>
  <si>
    <t>Polsinelli</t>
  </si>
  <si>
    <t>Anna Felicita</t>
  </si>
  <si>
    <t>00.45.56</t>
  </si>
  <si>
    <t>00.46.11</t>
  </si>
  <si>
    <t>Pintus</t>
  </si>
  <si>
    <t>ASD Forza Maggiore</t>
  </si>
  <si>
    <t>00.46.28</t>
  </si>
  <si>
    <t>Raru</t>
  </si>
  <si>
    <t>Carmen</t>
  </si>
  <si>
    <t>00.47.08</t>
  </si>
  <si>
    <t>Petricola</t>
  </si>
  <si>
    <t>Sandrina</t>
  </si>
  <si>
    <t>Ponziani</t>
  </si>
  <si>
    <t>00.48.22</t>
  </si>
  <si>
    <t>Notaro</t>
  </si>
  <si>
    <t>00.50.14</t>
  </si>
  <si>
    <t>Pignataro</t>
  </si>
  <si>
    <t>Marina</t>
  </si>
  <si>
    <t>00.52.35</t>
  </si>
  <si>
    <t>00.52.32</t>
  </si>
  <si>
    <t>00.54.22</t>
  </si>
  <si>
    <t>00.54.24</t>
  </si>
  <si>
    <t>00.54.26</t>
  </si>
  <si>
    <t>Notturna di Regina Pacis</t>
  </si>
  <si>
    <t>Rieti (RI) Italia - Sabato 28/04/2012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</si>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</sst>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235</v>
      </c>
      <c r="B3" s="28"/>
      <c r="C3" s="28"/>
      <c r="D3" s="28"/>
      <c r="E3" s="28"/>
      <c r="F3" s="28"/>
      <c r="G3" s="28"/>
      <c r="H3" s="3" t="s">
        <v>237</v>
      </c>
      <c r="I3" s="4">
        <v>8</v>
      </c>
    </row>
    <row r="4" spans="1:9" ht="37.5" customHeight="1">
      <c r="A4" s="5" t="s">
        <v>238</v>
      </c>
      <c r="B4" s="6" t="s">
        <v>239</v>
      </c>
      <c r="C4" s="7" t="s">
        <v>240</v>
      </c>
      <c r="D4" s="7" t="s">
        <v>241</v>
      </c>
      <c r="E4" s="8" t="s">
        <v>242</v>
      </c>
      <c r="F4" s="7" t="s">
        <v>243</v>
      </c>
      <c r="G4" s="7" t="s">
        <v>244</v>
      </c>
      <c r="H4" s="9" t="s">
        <v>245</v>
      </c>
      <c r="I4" s="9" t="s">
        <v>246</v>
      </c>
    </row>
    <row r="5" spans="1:9" s="13" customFormat="1" ht="15" customHeight="1">
      <c r="A5" s="10">
        <v>1</v>
      </c>
      <c r="B5" s="31" t="s">
        <v>1</v>
      </c>
      <c r="C5" s="31" t="s">
        <v>2</v>
      </c>
      <c r="D5" s="32" t="s">
        <v>3</v>
      </c>
      <c r="E5" s="31" t="s">
        <v>68</v>
      </c>
      <c r="F5" s="32" t="s">
        <v>69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35">F5-$F$5</f>
        <v>0</v>
      </c>
      <c r="I5" s="12">
        <f>F5-INDEX($F$5:$F$277,MATCH(D5,$D$5:$D$277,0))</f>
        <v>0</v>
      </c>
    </row>
    <row r="6" spans="1:9" s="13" customFormat="1" ht="15" customHeight="1">
      <c r="A6" s="14">
        <v>2</v>
      </c>
      <c r="B6" s="33" t="s">
        <v>70</v>
      </c>
      <c r="C6" s="33" t="s">
        <v>71</v>
      </c>
      <c r="D6" s="34" t="s">
        <v>72</v>
      </c>
      <c r="E6" s="33" t="s">
        <v>10</v>
      </c>
      <c r="F6" s="34" t="s">
        <v>73</v>
      </c>
      <c r="G6" s="14" t="str">
        <f t="shared" si="0"/>
        <v>3.35/km</v>
      </c>
      <c r="H6" s="16">
        <f t="shared" si="1"/>
        <v>0.0006018518518518534</v>
      </c>
      <c r="I6" s="16">
        <f>F6-INDEX($F$5:$F$277,MATCH(D6,$D$5:$D$277,0))</f>
        <v>0</v>
      </c>
    </row>
    <row r="7" spans="1:9" s="13" customFormat="1" ht="15" customHeight="1">
      <c r="A7" s="14">
        <v>3</v>
      </c>
      <c r="B7" s="33" t="s">
        <v>7</v>
      </c>
      <c r="C7" s="33" t="s">
        <v>8</v>
      </c>
      <c r="D7" s="34" t="s">
        <v>9</v>
      </c>
      <c r="E7" s="33" t="s">
        <v>10</v>
      </c>
      <c r="F7" s="34" t="s">
        <v>74</v>
      </c>
      <c r="G7" s="14" t="str">
        <f t="shared" si="0"/>
        <v>3.40/km</v>
      </c>
      <c r="H7" s="16">
        <f t="shared" si="1"/>
        <v>0.0010763888888888906</v>
      </c>
      <c r="I7" s="16">
        <f>F7-INDEX($F$5:$F$277,MATCH(D7,$D$5:$D$277,0))</f>
        <v>0</v>
      </c>
    </row>
    <row r="8" spans="1:9" s="13" customFormat="1" ht="15" customHeight="1">
      <c r="A8" s="14">
        <v>4</v>
      </c>
      <c r="B8" s="33" t="s">
        <v>75</v>
      </c>
      <c r="C8" s="33" t="s">
        <v>76</v>
      </c>
      <c r="D8" s="34" t="s">
        <v>9</v>
      </c>
      <c r="E8" s="33" t="s">
        <v>37</v>
      </c>
      <c r="F8" s="34" t="s">
        <v>77</v>
      </c>
      <c r="G8" s="14" t="str">
        <f t="shared" si="0"/>
        <v>3.41/km</v>
      </c>
      <c r="H8" s="16">
        <f t="shared" si="1"/>
        <v>0.0011805555555555562</v>
      </c>
      <c r="I8" s="16">
        <f>F8-INDEX($F$5:$F$277,MATCH(D8,$D$5:$D$277,0))</f>
        <v>0.0001041666666666656</v>
      </c>
    </row>
    <row r="9" spans="1:9" s="13" customFormat="1" ht="15" customHeight="1">
      <c r="A9" s="14">
        <v>5</v>
      </c>
      <c r="B9" s="33" t="s">
        <v>78</v>
      </c>
      <c r="C9" s="33" t="s">
        <v>53</v>
      </c>
      <c r="D9" s="34" t="s">
        <v>72</v>
      </c>
      <c r="E9" s="33" t="s">
        <v>79</v>
      </c>
      <c r="F9" s="34" t="s">
        <v>80</v>
      </c>
      <c r="G9" s="14" t="str">
        <f t="shared" si="0"/>
        <v>3.47/km</v>
      </c>
      <c r="H9" s="16">
        <f t="shared" si="1"/>
        <v>0.0016782407407407406</v>
      </c>
      <c r="I9" s="16">
        <f>F9-INDEX($F$5:$F$277,MATCH(D9,$D$5:$D$277,0))</f>
        <v>0.0010763888888888871</v>
      </c>
    </row>
    <row r="10" spans="1:9" s="13" customFormat="1" ht="15" customHeight="1">
      <c r="A10" s="14">
        <v>6</v>
      </c>
      <c r="B10" s="33" t="s">
        <v>13</v>
      </c>
      <c r="C10" s="33" t="s">
        <v>2</v>
      </c>
      <c r="D10" s="34" t="s">
        <v>3</v>
      </c>
      <c r="E10" s="33" t="s">
        <v>14</v>
      </c>
      <c r="F10" s="34" t="s">
        <v>81</v>
      </c>
      <c r="G10" s="14" t="str">
        <f t="shared" si="0"/>
        <v>3.51/km</v>
      </c>
      <c r="H10" s="16">
        <f t="shared" si="1"/>
        <v>0.0020717592592592628</v>
      </c>
      <c r="I10" s="16">
        <f>F10-INDEX($F$5:$F$277,MATCH(D10,$D$5:$D$277,0))</f>
        <v>0.0020717592592592628</v>
      </c>
    </row>
    <row r="11" spans="1:9" s="13" customFormat="1" ht="15" customHeight="1">
      <c r="A11" s="14">
        <v>7</v>
      </c>
      <c r="B11" s="33" t="s">
        <v>82</v>
      </c>
      <c r="C11" s="33" t="s">
        <v>83</v>
      </c>
      <c r="D11" s="34" t="s">
        <v>5</v>
      </c>
      <c r="E11" s="33" t="s">
        <v>84</v>
      </c>
      <c r="F11" s="34" t="s">
        <v>85</v>
      </c>
      <c r="G11" s="14" t="str">
        <f t="shared" si="0"/>
        <v>3.53/km</v>
      </c>
      <c r="H11" s="16">
        <f t="shared" si="1"/>
        <v>0.0022337962962962962</v>
      </c>
      <c r="I11" s="16">
        <f>F11-INDEX($F$5:$F$277,MATCH(D11,$D$5:$D$277,0))</f>
        <v>0</v>
      </c>
    </row>
    <row r="12" spans="1:9" s="13" customFormat="1" ht="15" customHeight="1">
      <c r="A12" s="14">
        <v>8</v>
      </c>
      <c r="B12" s="33" t="s">
        <v>17</v>
      </c>
      <c r="C12" s="33" t="s">
        <v>4</v>
      </c>
      <c r="D12" s="34" t="s">
        <v>5</v>
      </c>
      <c r="E12" s="33" t="s">
        <v>6</v>
      </c>
      <c r="F12" s="34" t="s">
        <v>86</v>
      </c>
      <c r="G12" s="14" t="str">
        <f t="shared" si="0"/>
        <v>3.58/km</v>
      </c>
      <c r="H12" s="16">
        <f t="shared" si="1"/>
        <v>0.0027083333333333334</v>
      </c>
      <c r="I12" s="16">
        <f>F12-INDEX($F$5:$F$277,MATCH(D12,$D$5:$D$277,0))</f>
        <v>0.0004745370370370372</v>
      </c>
    </row>
    <row r="13" spans="1:9" s="13" customFormat="1" ht="15" customHeight="1">
      <c r="A13" s="14">
        <v>9</v>
      </c>
      <c r="B13" s="33" t="s">
        <v>87</v>
      </c>
      <c r="C13" s="33" t="s">
        <v>88</v>
      </c>
      <c r="D13" s="34" t="s">
        <v>3</v>
      </c>
      <c r="E13" s="33" t="s">
        <v>89</v>
      </c>
      <c r="F13" s="34" t="s">
        <v>86</v>
      </c>
      <c r="G13" s="14" t="str">
        <f t="shared" si="0"/>
        <v>3.58/km</v>
      </c>
      <c r="H13" s="16">
        <f t="shared" si="1"/>
        <v>0.0027083333333333334</v>
      </c>
      <c r="I13" s="16">
        <f>F13-INDEX($F$5:$F$277,MATCH(D13,$D$5:$D$277,0))</f>
        <v>0.0027083333333333334</v>
      </c>
    </row>
    <row r="14" spans="1:9" s="13" customFormat="1" ht="15" customHeight="1">
      <c r="A14" s="14">
        <v>10</v>
      </c>
      <c r="B14" s="33" t="s">
        <v>90</v>
      </c>
      <c r="C14" s="33" t="s">
        <v>91</v>
      </c>
      <c r="D14" s="34" t="s">
        <v>72</v>
      </c>
      <c r="E14" s="33" t="s">
        <v>84</v>
      </c>
      <c r="F14" s="34" t="s">
        <v>40</v>
      </c>
      <c r="G14" s="14" t="str">
        <f t="shared" si="0"/>
        <v>4.03/km</v>
      </c>
      <c r="H14" s="16">
        <f t="shared" si="1"/>
        <v>0.003217592592592588</v>
      </c>
      <c r="I14" s="16">
        <f>F14-INDEX($F$5:$F$277,MATCH(D14,$D$5:$D$277,0))</f>
        <v>0.0026157407407407345</v>
      </c>
    </row>
    <row r="15" spans="1:9" s="13" customFormat="1" ht="15" customHeight="1">
      <c r="A15" s="14">
        <v>11</v>
      </c>
      <c r="B15" s="33" t="s">
        <v>15</v>
      </c>
      <c r="C15" s="33" t="s">
        <v>11</v>
      </c>
      <c r="D15" s="34" t="s">
        <v>5</v>
      </c>
      <c r="E15" s="33" t="s">
        <v>10</v>
      </c>
      <c r="F15" s="34" t="s">
        <v>92</v>
      </c>
      <c r="G15" s="14" t="str">
        <f t="shared" si="0"/>
        <v>4.03/km</v>
      </c>
      <c r="H15" s="16">
        <f t="shared" si="1"/>
        <v>0.0032291666666666684</v>
      </c>
      <c r="I15" s="16">
        <f>F15-INDEX($F$5:$F$277,MATCH(D15,$D$5:$D$277,0))</f>
        <v>0.0009953703703703722</v>
      </c>
    </row>
    <row r="16" spans="1:9" s="13" customFormat="1" ht="15" customHeight="1">
      <c r="A16" s="14">
        <v>12</v>
      </c>
      <c r="B16" s="33" t="s">
        <v>93</v>
      </c>
      <c r="C16" s="33" t="s">
        <v>94</v>
      </c>
      <c r="D16" s="34" t="s">
        <v>9</v>
      </c>
      <c r="E16" s="33" t="s">
        <v>95</v>
      </c>
      <c r="F16" s="34" t="s">
        <v>96</v>
      </c>
      <c r="G16" s="14" t="str">
        <f t="shared" si="0"/>
        <v>4.04/km</v>
      </c>
      <c r="H16" s="16">
        <f t="shared" si="1"/>
        <v>0.0032870370370370362</v>
      </c>
      <c r="I16" s="16">
        <f>F16-INDEX($F$5:$F$277,MATCH(D16,$D$5:$D$277,0))</f>
        <v>0.0022106481481481456</v>
      </c>
    </row>
    <row r="17" spans="1:9" s="13" customFormat="1" ht="15" customHeight="1">
      <c r="A17" s="14">
        <v>13</v>
      </c>
      <c r="B17" s="33" t="s">
        <v>97</v>
      </c>
      <c r="C17" s="33" t="s">
        <v>98</v>
      </c>
      <c r="D17" s="34" t="s">
        <v>9</v>
      </c>
      <c r="E17" s="33" t="s">
        <v>99</v>
      </c>
      <c r="F17" s="34" t="s">
        <v>100</v>
      </c>
      <c r="G17" s="14" t="str">
        <f t="shared" si="0"/>
        <v>4.06/km</v>
      </c>
      <c r="H17" s="16">
        <f t="shared" si="1"/>
        <v>0.0034953703703703744</v>
      </c>
      <c r="I17" s="16">
        <f>F17-INDEX($F$5:$F$277,MATCH(D17,$D$5:$D$277,0))</f>
        <v>0.0024189814814814838</v>
      </c>
    </row>
    <row r="18" spans="1:9" s="13" customFormat="1" ht="15" customHeight="1">
      <c r="A18" s="14">
        <v>14</v>
      </c>
      <c r="B18" s="33" t="s">
        <v>101</v>
      </c>
      <c r="C18" s="33" t="s">
        <v>102</v>
      </c>
      <c r="D18" s="34" t="s">
        <v>103</v>
      </c>
      <c r="E18" s="33" t="s">
        <v>84</v>
      </c>
      <c r="F18" s="34" t="s">
        <v>104</v>
      </c>
      <c r="G18" s="14" t="str">
        <f t="shared" si="0"/>
        <v>4.11/km</v>
      </c>
      <c r="H18" s="16">
        <f t="shared" si="1"/>
        <v>0.0038888888888888896</v>
      </c>
      <c r="I18" s="16">
        <f>F18-INDEX($F$5:$F$277,MATCH(D18,$D$5:$D$277,0))</f>
        <v>0</v>
      </c>
    </row>
    <row r="19" spans="1:9" s="13" customFormat="1" ht="15" customHeight="1">
      <c r="A19" s="14">
        <v>15</v>
      </c>
      <c r="B19" s="33" t="s">
        <v>105</v>
      </c>
      <c r="C19" s="33" t="s">
        <v>4</v>
      </c>
      <c r="D19" s="34" t="s">
        <v>5</v>
      </c>
      <c r="E19" s="33" t="s">
        <v>84</v>
      </c>
      <c r="F19" s="34" t="s">
        <v>106</v>
      </c>
      <c r="G19" s="14" t="str">
        <f t="shared" si="0"/>
        <v>4.11/km</v>
      </c>
      <c r="H19" s="16">
        <f t="shared" si="1"/>
        <v>0.003935185185185187</v>
      </c>
      <c r="I19" s="16">
        <f>F19-INDEX($F$5:$F$277,MATCH(D19,$D$5:$D$277,0))</f>
        <v>0.0017013888888888912</v>
      </c>
    </row>
    <row r="20" spans="1:9" s="13" customFormat="1" ht="15" customHeight="1">
      <c r="A20" s="14">
        <v>16</v>
      </c>
      <c r="B20" s="33" t="s">
        <v>107</v>
      </c>
      <c r="C20" s="33" t="s">
        <v>108</v>
      </c>
      <c r="D20" s="34" t="s">
        <v>9</v>
      </c>
      <c r="E20" s="33" t="s">
        <v>109</v>
      </c>
      <c r="F20" s="34" t="s">
        <v>110</v>
      </c>
      <c r="G20" s="14" t="str">
        <f t="shared" si="0"/>
        <v>4.11/km</v>
      </c>
      <c r="H20" s="16">
        <f t="shared" si="1"/>
        <v>0.003969907407407405</v>
      </c>
      <c r="I20" s="16">
        <f>F20-INDEX($F$5:$F$277,MATCH(D20,$D$5:$D$277,0))</f>
        <v>0.002893518518518514</v>
      </c>
    </row>
    <row r="21" spans="1:9" s="13" customFormat="1" ht="15" customHeight="1">
      <c r="A21" s="14">
        <v>17</v>
      </c>
      <c r="B21" s="33" t="s">
        <v>111</v>
      </c>
      <c r="C21" s="33" t="s">
        <v>112</v>
      </c>
      <c r="D21" s="34" t="s">
        <v>5</v>
      </c>
      <c r="E21" s="33" t="s">
        <v>37</v>
      </c>
      <c r="F21" s="34" t="s">
        <v>113</v>
      </c>
      <c r="G21" s="14" t="str">
        <f t="shared" si="0"/>
        <v>4.13/km</v>
      </c>
      <c r="H21" s="16">
        <f t="shared" si="1"/>
        <v>0.004108796296296298</v>
      </c>
      <c r="I21" s="16">
        <f>F21-INDEX($F$5:$F$277,MATCH(D21,$D$5:$D$277,0))</f>
        <v>0.0018750000000000017</v>
      </c>
    </row>
    <row r="22" spans="1:9" s="13" customFormat="1" ht="15" customHeight="1">
      <c r="A22" s="14">
        <v>18</v>
      </c>
      <c r="B22" s="33" t="s">
        <v>114</v>
      </c>
      <c r="C22" s="33" t="s">
        <v>112</v>
      </c>
      <c r="D22" s="34" t="s">
        <v>5</v>
      </c>
      <c r="E22" s="33" t="s">
        <v>37</v>
      </c>
      <c r="F22" s="34" t="s">
        <v>113</v>
      </c>
      <c r="G22" s="14" t="str">
        <f t="shared" si="0"/>
        <v>4.13/km</v>
      </c>
      <c r="H22" s="16">
        <f t="shared" si="1"/>
        <v>0.004108796296296298</v>
      </c>
      <c r="I22" s="16">
        <f>F22-INDEX($F$5:$F$277,MATCH(D22,$D$5:$D$277,0))</f>
        <v>0.0018750000000000017</v>
      </c>
    </row>
    <row r="23" spans="1:9" s="13" customFormat="1" ht="15" customHeight="1">
      <c r="A23" s="14">
        <v>19</v>
      </c>
      <c r="B23" s="33" t="s">
        <v>115</v>
      </c>
      <c r="C23" s="33" t="s">
        <v>116</v>
      </c>
      <c r="D23" s="34" t="s">
        <v>5</v>
      </c>
      <c r="E23" s="33" t="s">
        <v>117</v>
      </c>
      <c r="F23" s="34" t="s">
        <v>118</v>
      </c>
      <c r="G23" s="14" t="str">
        <f t="shared" si="0"/>
        <v>4.15/km</v>
      </c>
      <c r="H23" s="16">
        <f t="shared" si="1"/>
        <v>0.0043055555555555555</v>
      </c>
      <c r="I23" s="16">
        <f>F23-INDEX($F$5:$F$277,MATCH(D23,$D$5:$D$277,0))</f>
        <v>0.0020717592592592593</v>
      </c>
    </row>
    <row r="24" spans="1:9" s="13" customFormat="1" ht="15" customHeight="1">
      <c r="A24" s="14">
        <v>20</v>
      </c>
      <c r="B24" s="33" t="s">
        <v>28</v>
      </c>
      <c r="C24" s="33" t="s">
        <v>29</v>
      </c>
      <c r="D24" s="34" t="s">
        <v>5</v>
      </c>
      <c r="E24" s="33" t="s">
        <v>30</v>
      </c>
      <c r="F24" s="34" t="s">
        <v>119</v>
      </c>
      <c r="G24" s="14" t="str">
        <f t="shared" si="0"/>
        <v>4.20/km</v>
      </c>
      <c r="H24" s="16">
        <f t="shared" si="1"/>
        <v>0.0047453703703703685</v>
      </c>
      <c r="I24" s="16">
        <f>F24-INDEX($F$5:$F$277,MATCH(D24,$D$5:$D$277,0))</f>
        <v>0.0025115740740740723</v>
      </c>
    </row>
    <row r="25" spans="1:9" s="13" customFormat="1" ht="15" customHeight="1">
      <c r="A25" s="14">
        <v>21</v>
      </c>
      <c r="B25" s="33" t="s">
        <v>78</v>
      </c>
      <c r="C25" s="33" t="s">
        <v>120</v>
      </c>
      <c r="D25" s="34" t="s">
        <v>18</v>
      </c>
      <c r="E25" s="33" t="s">
        <v>121</v>
      </c>
      <c r="F25" s="34" t="s">
        <v>122</v>
      </c>
      <c r="G25" s="14" t="str">
        <f t="shared" si="0"/>
        <v>4.20/km</v>
      </c>
      <c r="H25" s="16">
        <f t="shared" si="1"/>
        <v>0.004756944444444446</v>
      </c>
      <c r="I25" s="16">
        <f>F25-INDEX($F$5:$F$277,MATCH(D25,$D$5:$D$277,0))</f>
        <v>0</v>
      </c>
    </row>
    <row r="26" spans="1:9" s="13" customFormat="1" ht="15" customHeight="1">
      <c r="A26" s="14">
        <v>22</v>
      </c>
      <c r="B26" s="33" t="s">
        <v>123</v>
      </c>
      <c r="C26" s="33" t="s">
        <v>91</v>
      </c>
      <c r="D26" s="34" t="s">
        <v>72</v>
      </c>
      <c r="E26" s="33" t="s">
        <v>124</v>
      </c>
      <c r="F26" s="34" t="s">
        <v>125</v>
      </c>
      <c r="G26" s="14" t="str">
        <f t="shared" si="0"/>
        <v>4.20/km</v>
      </c>
      <c r="H26" s="16">
        <f t="shared" si="1"/>
        <v>0.004768518518518516</v>
      </c>
      <c r="I26" s="16">
        <f>F26-INDEX($F$5:$F$277,MATCH(D26,$D$5:$D$277,0))</f>
        <v>0.004166666666666662</v>
      </c>
    </row>
    <row r="27" spans="1:9" s="13" customFormat="1" ht="15" customHeight="1">
      <c r="A27" s="14">
        <v>23</v>
      </c>
      <c r="B27" s="33" t="s">
        <v>126</v>
      </c>
      <c r="C27" s="33" t="s">
        <v>127</v>
      </c>
      <c r="D27" s="34" t="s">
        <v>72</v>
      </c>
      <c r="E27" s="33" t="s">
        <v>128</v>
      </c>
      <c r="F27" s="34" t="s">
        <v>129</v>
      </c>
      <c r="G27" s="14" t="str">
        <f t="shared" si="0"/>
        <v>4.22/km</v>
      </c>
      <c r="H27" s="16">
        <f t="shared" si="1"/>
        <v>0.004907407407407409</v>
      </c>
      <c r="I27" s="16">
        <f>F27-INDEX($F$5:$F$277,MATCH(D27,$D$5:$D$277,0))</f>
        <v>0.0043055555555555555</v>
      </c>
    </row>
    <row r="28" spans="1:9" s="17" customFormat="1" ht="15" customHeight="1">
      <c r="A28" s="14">
        <v>24</v>
      </c>
      <c r="B28" s="33" t="s">
        <v>130</v>
      </c>
      <c r="C28" s="33" t="s">
        <v>131</v>
      </c>
      <c r="D28" s="34" t="s">
        <v>18</v>
      </c>
      <c r="E28" s="33" t="s">
        <v>132</v>
      </c>
      <c r="F28" s="34" t="s">
        <v>133</v>
      </c>
      <c r="G28" s="14" t="str">
        <f t="shared" si="0"/>
        <v>4.22/km</v>
      </c>
      <c r="H28" s="16">
        <f t="shared" si="1"/>
        <v>0.004918981481481479</v>
      </c>
      <c r="I28" s="16">
        <f>F28-INDEX($F$5:$F$277,MATCH(D28,$D$5:$D$277,0))</f>
        <v>0.00016203703703703345</v>
      </c>
    </row>
    <row r="29" spans="1:9" ht="15" customHeight="1">
      <c r="A29" s="14">
        <v>25</v>
      </c>
      <c r="B29" s="33" t="s">
        <v>134</v>
      </c>
      <c r="C29" s="33" t="s">
        <v>135</v>
      </c>
      <c r="D29" s="34" t="s">
        <v>5</v>
      </c>
      <c r="E29" s="33" t="s">
        <v>6</v>
      </c>
      <c r="F29" s="34" t="s">
        <v>136</v>
      </c>
      <c r="G29" s="14" t="str">
        <f t="shared" si="0"/>
        <v>4.23/km</v>
      </c>
      <c r="H29" s="16">
        <f t="shared" si="1"/>
        <v>0.005000000000000001</v>
      </c>
      <c r="I29" s="16">
        <f>F29-INDEX($F$5:$F$277,MATCH(D29,$D$5:$D$277,0))</f>
        <v>0.0027662037037037047</v>
      </c>
    </row>
    <row r="30" spans="1:9" ht="15" customHeight="1">
      <c r="A30" s="14">
        <v>26</v>
      </c>
      <c r="B30" s="33" t="s">
        <v>20</v>
      </c>
      <c r="C30" s="33" t="s">
        <v>21</v>
      </c>
      <c r="D30" s="34" t="s">
        <v>22</v>
      </c>
      <c r="E30" s="33" t="s">
        <v>19</v>
      </c>
      <c r="F30" s="34" t="s">
        <v>137</v>
      </c>
      <c r="G30" s="14" t="str">
        <f t="shared" si="0"/>
        <v>4.23/km</v>
      </c>
      <c r="H30" s="16">
        <f t="shared" si="1"/>
        <v>0.0050115740740740745</v>
      </c>
      <c r="I30" s="16">
        <f>F30-INDEX($F$5:$F$277,MATCH(D30,$D$5:$D$277,0))</f>
        <v>0</v>
      </c>
    </row>
    <row r="31" spans="1:9" ht="15" customHeight="1">
      <c r="A31" s="14">
        <v>27</v>
      </c>
      <c r="B31" s="33" t="s">
        <v>138</v>
      </c>
      <c r="C31" s="33" t="s">
        <v>91</v>
      </c>
      <c r="D31" s="34" t="s">
        <v>18</v>
      </c>
      <c r="E31" s="33" t="s">
        <v>139</v>
      </c>
      <c r="F31" s="34" t="s">
        <v>140</v>
      </c>
      <c r="G31" s="14" t="str">
        <f t="shared" si="0"/>
        <v>4.24/km</v>
      </c>
      <c r="H31" s="16">
        <f t="shared" si="1"/>
        <v>0.0051736111111111115</v>
      </c>
      <c r="I31" s="16">
        <f>F31-INDEX($F$5:$F$277,MATCH(D31,$D$5:$D$277,0))</f>
        <v>0.0004166666666666659</v>
      </c>
    </row>
    <row r="32" spans="1:9" ht="15" customHeight="1">
      <c r="A32" s="14">
        <v>28</v>
      </c>
      <c r="B32" s="33" t="s">
        <v>64</v>
      </c>
      <c r="C32" s="33" t="s">
        <v>65</v>
      </c>
      <c r="D32" s="34" t="s">
        <v>12</v>
      </c>
      <c r="E32" s="33" t="s">
        <v>63</v>
      </c>
      <c r="F32" s="34" t="s">
        <v>141</v>
      </c>
      <c r="G32" s="14" t="str">
        <f t="shared" si="0"/>
        <v>4.27/km</v>
      </c>
      <c r="H32" s="16">
        <f aca="true" t="shared" si="2" ref="H32:H73">F32-$F$5</f>
        <v>0.00541666666666667</v>
      </c>
      <c r="I32" s="16">
        <f aca="true" t="shared" si="3" ref="I32:I73">F32-INDEX($F$5:$F$277,MATCH(D32,$D$5:$D$277,0))</f>
        <v>0</v>
      </c>
    </row>
    <row r="33" spans="1:9" ht="15" customHeight="1">
      <c r="A33" s="14">
        <v>29</v>
      </c>
      <c r="B33" s="33" t="s">
        <v>142</v>
      </c>
      <c r="C33" s="33" t="s">
        <v>143</v>
      </c>
      <c r="D33" s="34" t="s">
        <v>72</v>
      </c>
      <c r="E33" s="33" t="s">
        <v>124</v>
      </c>
      <c r="F33" s="34" t="s">
        <v>144</v>
      </c>
      <c r="G33" s="14" t="str">
        <f t="shared" si="0"/>
        <v>4.29/km</v>
      </c>
      <c r="H33" s="16">
        <f t="shared" si="2"/>
        <v>0.005578703703703704</v>
      </c>
      <c r="I33" s="16">
        <f t="shared" si="3"/>
        <v>0.00497685185185185</v>
      </c>
    </row>
    <row r="34" spans="1:9" ht="15" customHeight="1">
      <c r="A34" s="14">
        <v>30</v>
      </c>
      <c r="B34" s="33" t="s">
        <v>145</v>
      </c>
      <c r="C34" s="33" t="s">
        <v>108</v>
      </c>
      <c r="D34" s="34" t="s">
        <v>9</v>
      </c>
      <c r="E34" s="33" t="s">
        <v>37</v>
      </c>
      <c r="F34" s="34" t="s">
        <v>146</v>
      </c>
      <c r="G34" s="14" t="str">
        <f t="shared" si="0"/>
        <v>4.30/km</v>
      </c>
      <c r="H34" s="16">
        <f t="shared" si="2"/>
        <v>0.005694444444444443</v>
      </c>
      <c r="I34" s="16">
        <f t="shared" si="3"/>
        <v>0.004618055555555552</v>
      </c>
    </row>
    <row r="35" spans="1:9" ht="15" customHeight="1">
      <c r="A35" s="14">
        <v>31</v>
      </c>
      <c r="B35" s="33" t="s">
        <v>45</v>
      </c>
      <c r="C35" s="33" t="s">
        <v>46</v>
      </c>
      <c r="D35" s="34" t="s">
        <v>22</v>
      </c>
      <c r="E35" s="33" t="s">
        <v>47</v>
      </c>
      <c r="F35" s="34" t="s">
        <v>147</v>
      </c>
      <c r="G35" s="14" t="str">
        <f t="shared" si="0"/>
        <v>4.41/km</v>
      </c>
      <c r="H35" s="16">
        <f t="shared" si="2"/>
        <v>0.0066782407407407415</v>
      </c>
      <c r="I35" s="16">
        <f t="shared" si="3"/>
        <v>0.001666666666666667</v>
      </c>
    </row>
    <row r="36" spans="1:9" ht="15" customHeight="1">
      <c r="A36" s="14">
        <v>32</v>
      </c>
      <c r="B36" s="33" t="s">
        <v>148</v>
      </c>
      <c r="C36" s="33" t="s">
        <v>149</v>
      </c>
      <c r="D36" s="34" t="s">
        <v>12</v>
      </c>
      <c r="E36" s="33" t="s">
        <v>117</v>
      </c>
      <c r="F36" s="34" t="s">
        <v>150</v>
      </c>
      <c r="G36" s="14" t="str">
        <f t="shared" si="0"/>
        <v>4.42/km</v>
      </c>
      <c r="H36" s="16">
        <f t="shared" si="2"/>
        <v>0.00677083333333333</v>
      </c>
      <c r="I36" s="16">
        <f t="shared" si="3"/>
        <v>0.0013541666666666598</v>
      </c>
    </row>
    <row r="37" spans="1:9" ht="15" customHeight="1">
      <c r="A37" s="14">
        <v>33</v>
      </c>
      <c r="B37" s="33" t="s">
        <v>24</v>
      </c>
      <c r="C37" s="33" t="s">
        <v>25</v>
      </c>
      <c r="D37" s="34" t="s">
        <v>26</v>
      </c>
      <c r="E37" s="33" t="s">
        <v>27</v>
      </c>
      <c r="F37" s="34" t="s">
        <v>151</v>
      </c>
      <c r="G37" s="14" t="str">
        <f t="shared" si="0"/>
        <v>4.43/km</v>
      </c>
      <c r="H37" s="16">
        <f t="shared" si="2"/>
        <v>0.006909722222222223</v>
      </c>
      <c r="I37" s="16">
        <f t="shared" si="3"/>
        <v>0</v>
      </c>
    </row>
    <row r="38" spans="1:9" ht="15" customHeight="1">
      <c r="A38" s="14">
        <v>34</v>
      </c>
      <c r="B38" s="33" t="s">
        <v>152</v>
      </c>
      <c r="C38" s="33" t="s">
        <v>153</v>
      </c>
      <c r="D38" s="34" t="s">
        <v>9</v>
      </c>
      <c r="E38" s="33" t="s">
        <v>154</v>
      </c>
      <c r="F38" s="34" t="s">
        <v>155</v>
      </c>
      <c r="G38" s="14" t="str">
        <f t="shared" si="0"/>
        <v>4.46/km</v>
      </c>
      <c r="H38" s="16">
        <f t="shared" si="2"/>
        <v>0.007199074074074073</v>
      </c>
      <c r="I38" s="16">
        <f t="shared" si="3"/>
        <v>0.006122685185185182</v>
      </c>
    </row>
    <row r="39" spans="1:9" ht="15" customHeight="1">
      <c r="A39" s="14">
        <v>35</v>
      </c>
      <c r="B39" s="33" t="s">
        <v>156</v>
      </c>
      <c r="C39" s="33" t="s">
        <v>157</v>
      </c>
      <c r="D39" s="34" t="s">
        <v>158</v>
      </c>
      <c r="E39" s="33" t="s">
        <v>128</v>
      </c>
      <c r="F39" s="34" t="s">
        <v>159</v>
      </c>
      <c r="G39" s="14" t="str">
        <f t="shared" si="0"/>
        <v>4.47/km</v>
      </c>
      <c r="H39" s="16">
        <f t="shared" si="2"/>
        <v>0.007222222222222224</v>
      </c>
      <c r="I39" s="16">
        <f t="shared" si="3"/>
        <v>0</v>
      </c>
    </row>
    <row r="40" spans="1:9" ht="15" customHeight="1">
      <c r="A40" s="14">
        <v>36</v>
      </c>
      <c r="B40" s="33" t="s">
        <v>160</v>
      </c>
      <c r="C40" s="33" t="s">
        <v>161</v>
      </c>
      <c r="D40" s="34" t="s">
        <v>43</v>
      </c>
      <c r="E40" s="33" t="s">
        <v>109</v>
      </c>
      <c r="F40" s="34" t="s">
        <v>162</v>
      </c>
      <c r="G40" s="14" t="str">
        <f t="shared" si="0"/>
        <v>4.47/km</v>
      </c>
      <c r="H40" s="16">
        <f t="shared" si="2"/>
        <v>0.007291666666666665</v>
      </c>
      <c r="I40" s="16">
        <f t="shared" si="3"/>
        <v>0</v>
      </c>
    </row>
    <row r="41" spans="1:9" ht="15" customHeight="1">
      <c r="A41" s="14">
        <v>37</v>
      </c>
      <c r="B41" s="33" t="s">
        <v>163</v>
      </c>
      <c r="C41" s="33" t="s">
        <v>164</v>
      </c>
      <c r="D41" s="34" t="s">
        <v>103</v>
      </c>
      <c r="E41" s="15" t="s">
        <v>124</v>
      </c>
      <c r="F41" s="34" t="s">
        <v>165</v>
      </c>
      <c r="G41" s="14" t="str">
        <f t="shared" si="0"/>
        <v>4.50/km</v>
      </c>
      <c r="H41" s="16">
        <f t="shared" si="2"/>
        <v>0.007511574074074077</v>
      </c>
      <c r="I41" s="16">
        <f t="shared" si="3"/>
        <v>0.003622685185185187</v>
      </c>
    </row>
    <row r="42" spans="1:9" ht="15" customHeight="1">
      <c r="A42" s="14">
        <v>38</v>
      </c>
      <c r="B42" s="33" t="s">
        <v>166</v>
      </c>
      <c r="C42" s="33" t="s">
        <v>167</v>
      </c>
      <c r="D42" s="34" t="s">
        <v>168</v>
      </c>
      <c r="E42" s="33" t="s">
        <v>117</v>
      </c>
      <c r="F42" s="34" t="s">
        <v>169</v>
      </c>
      <c r="G42" s="14" t="str">
        <f t="shared" si="0"/>
        <v>4.50/km</v>
      </c>
      <c r="H42" s="16">
        <f t="shared" si="2"/>
        <v>0.007523148148148147</v>
      </c>
      <c r="I42" s="16">
        <f t="shared" si="3"/>
        <v>0</v>
      </c>
    </row>
    <row r="43" spans="1:9" ht="15" customHeight="1">
      <c r="A43" s="14">
        <v>39</v>
      </c>
      <c r="B43" s="33" t="s">
        <v>170</v>
      </c>
      <c r="C43" s="33" t="s">
        <v>171</v>
      </c>
      <c r="D43" s="34" t="s">
        <v>18</v>
      </c>
      <c r="E43" s="33" t="s">
        <v>10</v>
      </c>
      <c r="F43" s="34" t="s">
        <v>172</v>
      </c>
      <c r="G43" s="14" t="str">
        <f t="shared" si="0"/>
        <v>4.52/km</v>
      </c>
      <c r="H43" s="16">
        <f t="shared" si="2"/>
        <v>0.007685185185185187</v>
      </c>
      <c r="I43" s="16">
        <f t="shared" si="3"/>
        <v>0.0029282407407407417</v>
      </c>
    </row>
    <row r="44" spans="1:9" ht="15" customHeight="1">
      <c r="A44" s="14">
        <v>40</v>
      </c>
      <c r="B44" s="33" t="s">
        <v>93</v>
      </c>
      <c r="C44" s="33" t="s">
        <v>2</v>
      </c>
      <c r="D44" s="34" t="s">
        <v>3</v>
      </c>
      <c r="E44" s="33" t="s">
        <v>95</v>
      </c>
      <c r="F44" s="34" t="s">
        <v>173</v>
      </c>
      <c r="G44" s="14" t="str">
        <f t="shared" si="0"/>
        <v>4.54/km</v>
      </c>
      <c r="H44" s="16">
        <f t="shared" si="2"/>
        <v>0.007893518518518518</v>
      </c>
      <c r="I44" s="16">
        <f t="shared" si="3"/>
        <v>0.007893518518518518</v>
      </c>
    </row>
    <row r="45" spans="1:9" ht="15" customHeight="1">
      <c r="A45" s="14">
        <v>41</v>
      </c>
      <c r="B45" s="33" t="s">
        <v>38</v>
      </c>
      <c r="C45" s="33" t="s">
        <v>39</v>
      </c>
      <c r="D45" s="34" t="s">
        <v>9</v>
      </c>
      <c r="E45" s="33" t="s">
        <v>10</v>
      </c>
      <c r="F45" s="34" t="s">
        <v>174</v>
      </c>
      <c r="G45" s="14" t="str">
        <f t="shared" si="0"/>
        <v>4.55/km</v>
      </c>
      <c r="H45" s="16">
        <f t="shared" si="2"/>
        <v>0.008020833333333335</v>
      </c>
      <c r="I45" s="16">
        <f t="shared" si="3"/>
        <v>0.006944444444444444</v>
      </c>
    </row>
    <row r="46" spans="1:9" ht="15" customHeight="1">
      <c r="A46" s="14">
        <v>42</v>
      </c>
      <c r="B46" s="33" t="s">
        <v>175</v>
      </c>
      <c r="C46" s="33" t="s">
        <v>153</v>
      </c>
      <c r="D46" s="34" t="s">
        <v>12</v>
      </c>
      <c r="E46" s="33" t="s">
        <v>121</v>
      </c>
      <c r="F46" s="34" t="s">
        <v>176</v>
      </c>
      <c r="G46" s="14" t="str">
        <f t="shared" si="0"/>
        <v>4.57/km</v>
      </c>
      <c r="H46" s="16">
        <f t="shared" si="2"/>
        <v>0.008182870370370372</v>
      </c>
      <c r="I46" s="16">
        <f t="shared" si="3"/>
        <v>0.0027662037037037013</v>
      </c>
    </row>
    <row r="47" spans="1:9" ht="15" customHeight="1">
      <c r="A47" s="14">
        <v>43</v>
      </c>
      <c r="B47" s="33" t="s">
        <v>177</v>
      </c>
      <c r="C47" s="33" t="s">
        <v>23</v>
      </c>
      <c r="D47" s="34" t="s">
        <v>3</v>
      </c>
      <c r="E47" s="33" t="s">
        <v>178</v>
      </c>
      <c r="F47" s="34" t="s">
        <v>179</v>
      </c>
      <c r="G47" s="14" t="str">
        <f t="shared" si="0"/>
        <v>4.58/km</v>
      </c>
      <c r="H47" s="16">
        <f t="shared" si="2"/>
        <v>0.00829861111111111</v>
      </c>
      <c r="I47" s="16">
        <f t="shared" si="3"/>
        <v>0.00829861111111111</v>
      </c>
    </row>
    <row r="48" spans="1:9" ht="15" customHeight="1">
      <c r="A48" s="14">
        <v>44</v>
      </c>
      <c r="B48" s="33" t="s">
        <v>180</v>
      </c>
      <c r="C48" s="33" t="s">
        <v>181</v>
      </c>
      <c r="D48" s="34" t="s">
        <v>9</v>
      </c>
      <c r="E48" s="33" t="s">
        <v>10</v>
      </c>
      <c r="F48" s="34" t="s">
        <v>182</v>
      </c>
      <c r="G48" s="14" t="str">
        <f t="shared" si="0"/>
        <v>5.01/km</v>
      </c>
      <c r="H48" s="16">
        <f t="shared" si="2"/>
        <v>0.008530092592592596</v>
      </c>
      <c r="I48" s="16">
        <f t="shared" si="3"/>
        <v>0.0074537037037037054</v>
      </c>
    </row>
    <row r="49" spans="1:9" ht="15" customHeight="1">
      <c r="A49" s="14">
        <v>45</v>
      </c>
      <c r="B49" s="33" t="s">
        <v>31</v>
      </c>
      <c r="C49" s="33" t="s">
        <v>32</v>
      </c>
      <c r="D49" s="34" t="s">
        <v>33</v>
      </c>
      <c r="E49" s="33" t="s">
        <v>10</v>
      </c>
      <c r="F49" s="34" t="s">
        <v>183</v>
      </c>
      <c r="G49" s="14" t="str">
        <f t="shared" si="0"/>
        <v>5.01/km</v>
      </c>
      <c r="H49" s="16">
        <f t="shared" si="2"/>
        <v>0.008564814814814813</v>
      </c>
      <c r="I49" s="16">
        <f t="shared" si="3"/>
        <v>0</v>
      </c>
    </row>
    <row r="50" spans="1:9" ht="15" customHeight="1">
      <c r="A50" s="14">
        <v>46</v>
      </c>
      <c r="B50" s="33" t="s">
        <v>34</v>
      </c>
      <c r="C50" s="33" t="s">
        <v>35</v>
      </c>
      <c r="D50" s="34" t="s">
        <v>36</v>
      </c>
      <c r="E50" s="33" t="s">
        <v>37</v>
      </c>
      <c r="F50" s="34" t="s">
        <v>184</v>
      </c>
      <c r="G50" s="14" t="str">
        <f t="shared" si="0"/>
        <v>5.02/km</v>
      </c>
      <c r="H50" s="16">
        <f t="shared" si="2"/>
        <v>0.008611111111111115</v>
      </c>
      <c r="I50" s="16">
        <f t="shared" si="3"/>
        <v>0</v>
      </c>
    </row>
    <row r="51" spans="1:9" ht="15" customHeight="1">
      <c r="A51" s="14">
        <v>47</v>
      </c>
      <c r="B51" s="33" t="s">
        <v>185</v>
      </c>
      <c r="C51" s="33" t="s">
        <v>98</v>
      </c>
      <c r="D51" s="34" t="s">
        <v>22</v>
      </c>
      <c r="E51" s="33" t="s">
        <v>47</v>
      </c>
      <c r="F51" s="34" t="s">
        <v>186</v>
      </c>
      <c r="G51" s="14" t="str">
        <f t="shared" si="0"/>
        <v>5.03/km</v>
      </c>
      <c r="H51" s="16">
        <f t="shared" si="2"/>
        <v>0.008761574074074071</v>
      </c>
      <c r="I51" s="16">
        <f t="shared" si="3"/>
        <v>0.0037499999999999964</v>
      </c>
    </row>
    <row r="52" spans="1:9" ht="15" customHeight="1">
      <c r="A52" s="14">
        <v>48</v>
      </c>
      <c r="B52" s="33" t="s">
        <v>41</v>
      </c>
      <c r="C52" s="33" t="s">
        <v>42</v>
      </c>
      <c r="D52" s="34" t="s">
        <v>43</v>
      </c>
      <c r="E52" s="33" t="s">
        <v>44</v>
      </c>
      <c r="F52" s="34" t="s">
        <v>187</v>
      </c>
      <c r="G52" s="14" t="str">
        <f t="shared" si="0"/>
        <v>5.05/km</v>
      </c>
      <c r="H52" s="16">
        <f t="shared" si="2"/>
        <v>0.008969907407407409</v>
      </c>
      <c r="I52" s="16">
        <f t="shared" si="3"/>
        <v>0.001678240740740744</v>
      </c>
    </row>
    <row r="53" spans="1:9" ht="15" customHeight="1">
      <c r="A53" s="14">
        <v>49</v>
      </c>
      <c r="B53" s="33" t="s">
        <v>188</v>
      </c>
      <c r="C53" s="33" t="s">
        <v>91</v>
      </c>
      <c r="D53" s="34" t="s">
        <v>22</v>
      </c>
      <c r="E53" s="33" t="s">
        <v>121</v>
      </c>
      <c r="F53" s="34" t="s">
        <v>189</v>
      </c>
      <c r="G53" s="14" t="str">
        <f t="shared" si="0"/>
        <v>5.06/km</v>
      </c>
      <c r="H53" s="16">
        <f t="shared" si="2"/>
        <v>0.009062500000000005</v>
      </c>
      <c r="I53" s="16">
        <f t="shared" si="3"/>
        <v>0.00405092592592593</v>
      </c>
    </row>
    <row r="54" spans="1:9" ht="15" customHeight="1">
      <c r="A54" s="14">
        <v>50</v>
      </c>
      <c r="B54" s="33" t="s">
        <v>190</v>
      </c>
      <c r="C54" s="33" t="s">
        <v>191</v>
      </c>
      <c r="D54" s="34" t="s">
        <v>12</v>
      </c>
      <c r="E54" s="33" t="s">
        <v>10</v>
      </c>
      <c r="F54" s="34" t="s">
        <v>192</v>
      </c>
      <c r="G54" s="14" t="str">
        <f t="shared" si="0"/>
        <v>5.12/km</v>
      </c>
      <c r="H54" s="16">
        <f t="shared" si="2"/>
        <v>0.009560185185185189</v>
      </c>
      <c r="I54" s="16">
        <f t="shared" si="3"/>
        <v>0.004143518518518519</v>
      </c>
    </row>
    <row r="55" spans="1:9" ht="15" customHeight="1">
      <c r="A55" s="14">
        <v>51</v>
      </c>
      <c r="B55" s="33" t="s">
        <v>193</v>
      </c>
      <c r="C55" s="33" t="s">
        <v>29</v>
      </c>
      <c r="D55" s="34" t="s">
        <v>12</v>
      </c>
      <c r="E55" s="33" t="s">
        <v>121</v>
      </c>
      <c r="F55" s="34" t="s">
        <v>194</v>
      </c>
      <c r="G55" s="14" t="str">
        <f t="shared" si="0"/>
        <v>5.13/km</v>
      </c>
      <c r="H55" s="16">
        <f t="shared" si="2"/>
        <v>0.009664351851851851</v>
      </c>
      <c r="I55" s="16">
        <f t="shared" si="3"/>
        <v>0.004247685185185181</v>
      </c>
    </row>
    <row r="56" spans="1:9" ht="15" customHeight="1">
      <c r="A56" s="14">
        <v>52</v>
      </c>
      <c r="B56" s="33" t="s">
        <v>195</v>
      </c>
      <c r="C56" s="33" t="s">
        <v>171</v>
      </c>
      <c r="D56" s="34" t="s">
        <v>18</v>
      </c>
      <c r="E56" s="33" t="s">
        <v>196</v>
      </c>
      <c r="F56" s="34" t="s">
        <v>197</v>
      </c>
      <c r="G56" s="14" t="str">
        <f t="shared" si="0"/>
        <v>5.21/km</v>
      </c>
      <c r="H56" s="16">
        <f t="shared" si="2"/>
        <v>0.010451388888888892</v>
      </c>
      <c r="I56" s="16">
        <f t="shared" si="3"/>
        <v>0.005694444444444446</v>
      </c>
    </row>
    <row r="57" spans="1:9" ht="15" customHeight="1">
      <c r="A57" s="14">
        <v>53</v>
      </c>
      <c r="B57" s="33" t="s">
        <v>48</v>
      </c>
      <c r="C57" s="33" t="s">
        <v>49</v>
      </c>
      <c r="D57" s="34" t="s">
        <v>18</v>
      </c>
      <c r="E57" s="33" t="s">
        <v>27</v>
      </c>
      <c r="F57" s="34" t="s">
        <v>198</v>
      </c>
      <c r="G57" s="14" t="str">
        <f t="shared" si="0"/>
        <v>5.22/km</v>
      </c>
      <c r="H57" s="16">
        <f t="shared" si="2"/>
        <v>0.010509259259259256</v>
      </c>
      <c r="I57" s="16">
        <f t="shared" si="3"/>
        <v>0.005752314814814811</v>
      </c>
    </row>
    <row r="58" spans="1:9" ht="15" customHeight="1">
      <c r="A58" s="14">
        <v>54</v>
      </c>
      <c r="B58" s="33" t="s">
        <v>199</v>
      </c>
      <c r="C58" s="33" t="s">
        <v>200</v>
      </c>
      <c r="D58" s="34" t="s">
        <v>5</v>
      </c>
      <c r="E58" s="33" t="s">
        <v>10</v>
      </c>
      <c r="F58" s="34" t="s">
        <v>201</v>
      </c>
      <c r="G58" s="14" t="str">
        <f t="shared" si="0"/>
        <v>5.25/km</v>
      </c>
      <c r="H58" s="16">
        <f t="shared" si="2"/>
        <v>0.010752314814814815</v>
      </c>
      <c r="I58" s="16">
        <f t="shared" si="3"/>
        <v>0.008518518518518519</v>
      </c>
    </row>
    <row r="59" spans="1:9" ht="15" customHeight="1">
      <c r="A59" s="14">
        <v>55</v>
      </c>
      <c r="B59" s="33" t="s">
        <v>202</v>
      </c>
      <c r="C59" s="33" t="s">
        <v>203</v>
      </c>
      <c r="D59" s="34" t="s">
        <v>18</v>
      </c>
      <c r="E59" s="33" t="s">
        <v>37</v>
      </c>
      <c r="F59" s="34" t="s">
        <v>204</v>
      </c>
      <c r="G59" s="14" t="str">
        <f t="shared" si="0"/>
        <v>5.30/km</v>
      </c>
      <c r="H59" s="16">
        <f t="shared" si="2"/>
        <v>0.01125</v>
      </c>
      <c r="I59" s="16">
        <f t="shared" si="3"/>
        <v>0.006493055555555554</v>
      </c>
    </row>
    <row r="60" spans="1:9" ht="15" customHeight="1">
      <c r="A60" s="14">
        <v>56</v>
      </c>
      <c r="B60" s="33" t="s">
        <v>205</v>
      </c>
      <c r="C60" s="33" t="s">
        <v>206</v>
      </c>
      <c r="D60" s="34" t="s">
        <v>103</v>
      </c>
      <c r="E60" s="33" t="s">
        <v>44</v>
      </c>
      <c r="F60" s="34" t="s">
        <v>207</v>
      </c>
      <c r="G60" s="14" t="str">
        <f t="shared" si="0"/>
        <v>5.31/km</v>
      </c>
      <c r="H60" s="16">
        <f t="shared" si="2"/>
        <v>0.011319444444444444</v>
      </c>
      <c r="I60" s="16">
        <f t="shared" si="3"/>
        <v>0.007430555555555555</v>
      </c>
    </row>
    <row r="61" spans="1:9" ht="15" customHeight="1">
      <c r="A61" s="14">
        <v>57</v>
      </c>
      <c r="B61" s="33" t="s">
        <v>208</v>
      </c>
      <c r="C61" s="33" t="s">
        <v>171</v>
      </c>
      <c r="D61" s="34" t="s">
        <v>209</v>
      </c>
      <c r="E61" s="33" t="s">
        <v>121</v>
      </c>
      <c r="F61" s="34" t="s">
        <v>210</v>
      </c>
      <c r="G61" s="14" t="str">
        <f t="shared" si="0"/>
        <v>5.31/km</v>
      </c>
      <c r="H61" s="16">
        <f t="shared" si="2"/>
        <v>0.011377314814814816</v>
      </c>
      <c r="I61" s="16">
        <f t="shared" si="3"/>
        <v>0</v>
      </c>
    </row>
    <row r="62" spans="1:9" ht="15" customHeight="1">
      <c r="A62" s="14">
        <v>58</v>
      </c>
      <c r="B62" s="33" t="s">
        <v>211</v>
      </c>
      <c r="C62" s="33" t="s">
        <v>212</v>
      </c>
      <c r="D62" s="34" t="s">
        <v>43</v>
      </c>
      <c r="E62" s="33" t="s">
        <v>132</v>
      </c>
      <c r="F62" s="34" t="s">
        <v>213</v>
      </c>
      <c r="G62" s="14" t="str">
        <f t="shared" si="0"/>
        <v>5.45/km</v>
      </c>
      <c r="H62" s="16">
        <f t="shared" si="2"/>
        <v>0.012592592592592593</v>
      </c>
      <c r="I62" s="16">
        <f t="shared" si="3"/>
        <v>0.005300925925925928</v>
      </c>
    </row>
    <row r="63" spans="1:9" ht="15" customHeight="1">
      <c r="A63" s="14">
        <v>59</v>
      </c>
      <c r="B63" s="33" t="s">
        <v>51</v>
      </c>
      <c r="C63" s="33" t="s">
        <v>52</v>
      </c>
      <c r="D63" s="34" t="s">
        <v>3</v>
      </c>
      <c r="E63" s="33" t="s">
        <v>10</v>
      </c>
      <c r="F63" s="34" t="s">
        <v>214</v>
      </c>
      <c r="G63" s="14" t="str">
        <f t="shared" si="0"/>
        <v>5.46/km</v>
      </c>
      <c r="H63" s="16">
        <f t="shared" si="2"/>
        <v>0.012766203703703703</v>
      </c>
      <c r="I63" s="16">
        <f t="shared" si="3"/>
        <v>0.012766203703703703</v>
      </c>
    </row>
    <row r="64" spans="1:9" ht="15" customHeight="1">
      <c r="A64" s="14">
        <v>60</v>
      </c>
      <c r="B64" s="33" t="s">
        <v>215</v>
      </c>
      <c r="C64" s="33" t="s">
        <v>98</v>
      </c>
      <c r="D64" s="34" t="s">
        <v>50</v>
      </c>
      <c r="E64" s="33" t="s">
        <v>216</v>
      </c>
      <c r="F64" s="34" t="s">
        <v>217</v>
      </c>
      <c r="G64" s="14" t="str">
        <f t="shared" si="0"/>
        <v>5.49/km</v>
      </c>
      <c r="H64" s="16">
        <f t="shared" si="2"/>
        <v>0.012962962962962968</v>
      </c>
      <c r="I64" s="16">
        <f t="shared" si="3"/>
        <v>0</v>
      </c>
    </row>
    <row r="65" spans="1:9" ht="15" customHeight="1">
      <c r="A65" s="14">
        <v>61</v>
      </c>
      <c r="B65" s="33" t="s">
        <v>218</v>
      </c>
      <c r="C65" s="33" t="s">
        <v>219</v>
      </c>
      <c r="D65" s="34" t="s">
        <v>43</v>
      </c>
      <c r="E65" s="33" t="s">
        <v>216</v>
      </c>
      <c r="F65" s="34" t="s">
        <v>220</v>
      </c>
      <c r="G65" s="14" t="str">
        <f t="shared" si="0"/>
        <v>5.54/km</v>
      </c>
      <c r="H65" s="16">
        <f t="shared" si="2"/>
        <v>0.013425925925925924</v>
      </c>
      <c r="I65" s="16">
        <f t="shared" si="3"/>
        <v>0.0061342592592592594</v>
      </c>
    </row>
    <row r="66" spans="1:9" ht="15" customHeight="1">
      <c r="A66" s="14">
        <v>62</v>
      </c>
      <c r="B66" s="33" t="s">
        <v>221</v>
      </c>
      <c r="C66" s="33" t="s">
        <v>222</v>
      </c>
      <c r="D66" s="34" t="s">
        <v>60</v>
      </c>
      <c r="E66" s="33" t="s">
        <v>216</v>
      </c>
      <c r="F66" s="34" t="s">
        <v>220</v>
      </c>
      <c r="G66" s="14" t="str">
        <f t="shared" si="0"/>
        <v>5.54/km</v>
      </c>
      <c r="H66" s="16">
        <f t="shared" si="2"/>
        <v>0.013425925925925924</v>
      </c>
      <c r="I66" s="16">
        <f t="shared" si="3"/>
        <v>0</v>
      </c>
    </row>
    <row r="67" spans="1:9" ht="15" customHeight="1">
      <c r="A67" s="14">
        <v>63</v>
      </c>
      <c r="B67" s="33" t="s">
        <v>223</v>
      </c>
      <c r="C67" s="33" t="s">
        <v>16</v>
      </c>
      <c r="D67" s="34" t="s">
        <v>33</v>
      </c>
      <c r="E67" s="33" t="s">
        <v>117</v>
      </c>
      <c r="F67" s="34" t="s">
        <v>224</v>
      </c>
      <c r="G67" s="14" t="str">
        <f t="shared" si="0"/>
        <v>6.03/km</v>
      </c>
      <c r="H67" s="16">
        <f t="shared" si="2"/>
        <v>0.01428240740740741</v>
      </c>
      <c r="I67" s="16">
        <f t="shared" si="3"/>
        <v>0.005717592592592597</v>
      </c>
    </row>
    <row r="68" spans="1:9" ht="15" customHeight="1">
      <c r="A68" s="14">
        <v>64</v>
      </c>
      <c r="B68" s="33" t="s">
        <v>225</v>
      </c>
      <c r="C68" s="33" t="s">
        <v>98</v>
      </c>
      <c r="D68" s="34" t="s">
        <v>18</v>
      </c>
      <c r="E68" s="33" t="s">
        <v>121</v>
      </c>
      <c r="F68" s="34" t="s">
        <v>226</v>
      </c>
      <c r="G68" s="14" t="str">
        <f t="shared" si="0"/>
        <v>6.17/km</v>
      </c>
      <c r="H68" s="16">
        <f t="shared" si="2"/>
        <v>0.015578703703703706</v>
      </c>
      <c r="I68" s="16">
        <f t="shared" si="3"/>
        <v>0.01082175925925926</v>
      </c>
    </row>
    <row r="69" spans="1:9" ht="15" customHeight="1">
      <c r="A69" s="14">
        <v>65</v>
      </c>
      <c r="B69" s="33" t="s">
        <v>227</v>
      </c>
      <c r="C69" s="33" t="s">
        <v>228</v>
      </c>
      <c r="D69" s="34" t="s">
        <v>36</v>
      </c>
      <c r="E69" s="33" t="s">
        <v>121</v>
      </c>
      <c r="F69" s="34" t="s">
        <v>229</v>
      </c>
      <c r="G69" s="14" t="str">
        <f>TEXT(INT((HOUR(F69)*3600+MINUTE(F69)*60+SECOND(F69))/$I$3/60),"0")&amp;"."&amp;TEXT(MOD((HOUR(F69)*3600+MINUTE(F69)*60+SECOND(F69))/$I$3,60),"00")&amp;"/km"</f>
        <v>6.34/km</v>
      </c>
      <c r="H69" s="16">
        <f t="shared" si="2"/>
        <v>0.01721064814814815</v>
      </c>
      <c r="I69" s="16">
        <f t="shared" si="3"/>
        <v>0.008599537037037034</v>
      </c>
    </row>
    <row r="70" spans="1:9" ht="15" customHeight="1">
      <c r="A70" s="14">
        <v>66</v>
      </c>
      <c r="B70" s="33" t="s">
        <v>58</v>
      </c>
      <c r="C70" s="33" t="s">
        <v>59</v>
      </c>
      <c r="D70" s="34" t="s">
        <v>60</v>
      </c>
      <c r="E70" s="33" t="s">
        <v>44</v>
      </c>
      <c r="F70" s="34" t="s">
        <v>230</v>
      </c>
      <c r="G70" s="14" t="str">
        <f>TEXT(INT((HOUR(F70)*3600+MINUTE(F70)*60+SECOND(F70))/$I$3/60),"0")&amp;"."&amp;TEXT(MOD((HOUR(F70)*3600+MINUTE(F70)*60+SECOND(F70))/$I$3,60),"00")&amp;"/km"</f>
        <v>6.34/km</v>
      </c>
      <c r="H70" s="16">
        <f t="shared" si="2"/>
        <v>0.017175925925925928</v>
      </c>
      <c r="I70" s="16">
        <f t="shared" si="3"/>
        <v>0.0037500000000000033</v>
      </c>
    </row>
    <row r="71" spans="1:9" ht="15" customHeight="1">
      <c r="A71" s="14">
        <v>67</v>
      </c>
      <c r="B71" s="33" t="s">
        <v>54</v>
      </c>
      <c r="C71" s="33" t="s">
        <v>55</v>
      </c>
      <c r="D71" s="34" t="s">
        <v>56</v>
      </c>
      <c r="E71" s="33" t="s">
        <v>57</v>
      </c>
      <c r="F71" s="34" t="s">
        <v>231</v>
      </c>
      <c r="G71" s="14" t="str">
        <f>TEXT(INT((HOUR(F71)*3600+MINUTE(F71)*60+SECOND(F71))/$I$3/60),"0")&amp;"."&amp;TEXT(MOD((HOUR(F71)*3600+MINUTE(F71)*60+SECOND(F71))/$I$3,60),"00")&amp;"/km"</f>
        <v>6.48/km</v>
      </c>
      <c r="H71" s="16">
        <f t="shared" si="2"/>
        <v>0.018449074074074076</v>
      </c>
      <c r="I71" s="16">
        <f t="shared" si="3"/>
        <v>0</v>
      </c>
    </row>
    <row r="72" spans="1:9" ht="15" customHeight="1">
      <c r="A72" s="14">
        <v>68</v>
      </c>
      <c r="B72" s="33" t="s">
        <v>61</v>
      </c>
      <c r="C72" s="33" t="s">
        <v>62</v>
      </c>
      <c r="D72" s="34" t="s">
        <v>36</v>
      </c>
      <c r="E72" s="33" t="s">
        <v>63</v>
      </c>
      <c r="F72" s="34" t="s">
        <v>232</v>
      </c>
      <c r="G72" s="14" t="str">
        <f>TEXT(INT((HOUR(F72)*3600+MINUTE(F72)*60+SECOND(F72))/$I$3/60),"0")&amp;"."&amp;TEXT(MOD((HOUR(F72)*3600+MINUTE(F72)*60+SECOND(F72))/$I$3,60),"00")&amp;"/km"</f>
        <v>6.48/km</v>
      </c>
      <c r="H72" s="16">
        <f t="shared" si="2"/>
        <v>0.018472222222222223</v>
      </c>
      <c r="I72" s="16">
        <f t="shared" si="3"/>
        <v>0.009861111111111109</v>
      </c>
    </row>
    <row r="73" spans="1:9" ht="15" customHeight="1">
      <c r="A73" s="18">
        <v>69</v>
      </c>
      <c r="B73" s="35" t="s">
        <v>66</v>
      </c>
      <c r="C73" s="35" t="s">
        <v>67</v>
      </c>
      <c r="D73" s="36" t="s">
        <v>22</v>
      </c>
      <c r="E73" s="35" t="s">
        <v>10</v>
      </c>
      <c r="F73" s="36" t="s">
        <v>233</v>
      </c>
      <c r="G73" s="18" t="str">
        <f>TEXT(INT((HOUR(F73)*3600+MINUTE(F73)*60+SECOND(F73))/$I$3/60),"0")&amp;"."&amp;TEXT(MOD((HOUR(F73)*3600+MINUTE(F73)*60+SECOND(F73))/$I$3,60),"00")&amp;"/km"</f>
        <v>6.48/km</v>
      </c>
      <c r="H73" s="20">
        <f t="shared" si="2"/>
        <v>0.01849537037037037</v>
      </c>
      <c r="I73" s="20">
        <f t="shared" si="3"/>
        <v>0.013483796296296296</v>
      </c>
    </row>
  </sheetData>
  <autoFilter ref="A4:I7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Notturna di Regina Pacis</v>
      </c>
      <c r="B1" s="29"/>
      <c r="C1" s="29"/>
    </row>
    <row r="2" spans="1:3" ht="42" customHeight="1">
      <c r="A2" s="30" t="str">
        <f>Individuale!A3&amp;" km. "&amp;Individuale!I3</f>
        <v>Rieti (RI) Italia - Sabato 28/04/2012 km. 8</v>
      </c>
      <c r="B2" s="30"/>
      <c r="C2" s="30"/>
    </row>
    <row r="3" spans="1:3" ht="24.75" customHeight="1">
      <c r="A3" s="21" t="s">
        <v>238</v>
      </c>
      <c r="B3" s="22" t="s">
        <v>242</v>
      </c>
      <c r="C3" s="22" t="s">
        <v>236</v>
      </c>
    </row>
    <row r="4" spans="1:3" ht="15" customHeight="1">
      <c r="A4" s="10">
        <v>1</v>
      </c>
      <c r="B4" s="11" t="s">
        <v>10</v>
      </c>
      <c r="C4" s="23">
        <v>11</v>
      </c>
    </row>
    <row r="5" spans="1:3" ht="15" customHeight="1">
      <c r="A5" s="14">
        <v>2</v>
      </c>
      <c r="B5" s="15" t="s">
        <v>121</v>
      </c>
      <c r="C5" s="24">
        <v>7</v>
      </c>
    </row>
    <row r="6" spans="1:3" ht="15" customHeight="1">
      <c r="A6" s="14">
        <v>3</v>
      </c>
      <c r="B6" s="15" t="s">
        <v>37</v>
      </c>
      <c r="C6" s="24">
        <v>6</v>
      </c>
    </row>
    <row r="7" spans="1:3" ht="15" customHeight="1">
      <c r="A7" s="14">
        <v>4</v>
      </c>
      <c r="B7" s="15" t="s">
        <v>84</v>
      </c>
      <c r="C7" s="24">
        <v>4</v>
      </c>
    </row>
    <row r="8" spans="1:3" ht="15" customHeight="1">
      <c r="A8" s="14">
        <v>5</v>
      </c>
      <c r="B8" s="15" t="s">
        <v>117</v>
      </c>
      <c r="C8" s="24">
        <v>4</v>
      </c>
    </row>
    <row r="9" spans="1:3" ht="15" customHeight="1">
      <c r="A9" s="14">
        <v>6</v>
      </c>
      <c r="B9" s="15" t="s">
        <v>44</v>
      </c>
      <c r="C9" s="24">
        <v>3</v>
      </c>
    </row>
    <row r="10" spans="1:3" ht="15" customHeight="1">
      <c r="A10" s="14">
        <v>7</v>
      </c>
      <c r="B10" s="15" t="s">
        <v>216</v>
      </c>
      <c r="C10" s="24">
        <v>3</v>
      </c>
    </row>
    <row r="11" spans="1:3" ht="15" customHeight="1">
      <c r="A11" s="14">
        <v>8</v>
      </c>
      <c r="B11" s="15" t="s">
        <v>124</v>
      </c>
      <c r="C11" s="24">
        <v>3</v>
      </c>
    </row>
    <row r="12" spans="1:3" ht="15" customHeight="1">
      <c r="A12" s="14">
        <v>9</v>
      </c>
      <c r="B12" s="15" t="s">
        <v>63</v>
      </c>
      <c r="C12" s="24">
        <v>2</v>
      </c>
    </row>
    <row r="13" spans="1:3" ht="15" customHeight="1">
      <c r="A13" s="14">
        <v>10</v>
      </c>
      <c r="B13" s="15" t="s">
        <v>109</v>
      </c>
      <c r="C13" s="24">
        <v>2</v>
      </c>
    </row>
    <row r="14" spans="1:3" ht="15" customHeight="1">
      <c r="A14" s="14">
        <v>11</v>
      </c>
      <c r="B14" s="15" t="s">
        <v>128</v>
      </c>
      <c r="C14" s="24">
        <v>2</v>
      </c>
    </row>
    <row r="15" spans="1:3" ht="15" customHeight="1">
      <c r="A15" s="14">
        <v>12</v>
      </c>
      <c r="B15" s="15" t="s">
        <v>27</v>
      </c>
      <c r="C15" s="24">
        <v>2</v>
      </c>
    </row>
    <row r="16" spans="1:3" ht="15" customHeight="1">
      <c r="A16" s="14">
        <v>13</v>
      </c>
      <c r="B16" s="15" t="s">
        <v>95</v>
      </c>
      <c r="C16" s="24">
        <v>2</v>
      </c>
    </row>
    <row r="17" spans="1:3" ht="15" customHeight="1">
      <c r="A17" s="14">
        <v>14</v>
      </c>
      <c r="B17" s="15" t="s">
        <v>132</v>
      </c>
      <c r="C17" s="24">
        <v>2</v>
      </c>
    </row>
    <row r="18" spans="1:3" ht="15" customHeight="1">
      <c r="A18" s="14">
        <v>15</v>
      </c>
      <c r="B18" s="15" t="s">
        <v>47</v>
      </c>
      <c r="C18" s="24">
        <v>2</v>
      </c>
    </row>
    <row r="19" spans="1:3" ht="15" customHeight="1">
      <c r="A19" s="14">
        <v>16</v>
      </c>
      <c r="B19" s="15" t="s">
        <v>6</v>
      </c>
      <c r="C19" s="24">
        <v>2</v>
      </c>
    </row>
    <row r="20" spans="1:3" ht="15" customHeight="1">
      <c r="A20" s="14">
        <v>17</v>
      </c>
      <c r="B20" s="15" t="s">
        <v>99</v>
      </c>
      <c r="C20" s="24">
        <v>1</v>
      </c>
    </row>
    <row r="21" spans="1:3" ht="15" customHeight="1">
      <c r="A21" s="14">
        <v>18</v>
      </c>
      <c r="B21" s="15" t="s">
        <v>139</v>
      </c>
      <c r="C21" s="24">
        <v>1</v>
      </c>
    </row>
    <row r="22" spans="1:3" ht="15" customHeight="1">
      <c r="A22" s="14">
        <v>19</v>
      </c>
      <c r="B22" s="15" t="s">
        <v>57</v>
      </c>
      <c r="C22" s="24">
        <v>1</v>
      </c>
    </row>
    <row r="23" spans="1:3" ht="15" customHeight="1">
      <c r="A23" s="14">
        <v>20</v>
      </c>
      <c r="B23" s="15" t="s">
        <v>89</v>
      </c>
      <c r="C23" s="24">
        <v>1</v>
      </c>
    </row>
    <row r="24" spans="1:3" ht="15" customHeight="1">
      <c r="A24" s="14">
        <v>21</v>
      </c>
      <c r="B24" s="15" t="s">
        <v>68</v>
      </c>
      <c r="C24" s="24">
        <v>1</v>
      </c>
    </row>
    <row r="25" spans="1:3" ht="15" customHeight="1">
      <c r="A25" s="14">
        <v>22</v>
      </c>
      <c r="B25" s="15" t="s">
        <v>196</v>
      </c>
      <c r="C25" s="24">
        <v>1</v>
      </c>
    </row>
    <row r="26" spans="1:3" ht="15" customHeight="1">
      <c r="A26" s="14">
        <v>23</v>
      </c>
      <c r="B26" s="15" t="s">
        <v>178</v>
      </c>
      <c r="C26" s="24">
        <v>1</v>
      </c>
    </row>
    <row r="27" spans="1:3" ht="15" customHeight="1">
      <c r="A27" s="14">
        <v>24</v>
      </c>
      <c r="B27" s="15" t="s">
        <v>154</v>
      </c>
      <c r="C27" s="24">
        <v>1</v>
      </c>
    </row>
    <row r="28" spans="1:3" ht="15" customHeight="1">
      <c r="A28" s="14">
        <v>25</v>
      </c>
      <c r="B28" s="15" t="s">
        <v>30</v>
      </c>
      <c r="C28" s="24">
        <v>1</v>
      </c>
    </row>
    <row r="29" spans="1:3" ht="15" customHeight="1">
      <c r="A29" s="14">
        <v>26</v>
      </c>
      <c r="B29" s="15" t="s">
        <v>79</v>
      </c>
      <c r="C29" s="24">
        <v>1</v>
      </c>
    </row>
    <row r="30" spans="1:3" ht="15" customHeight="1">
      <c r="A30" s="14">
        <v>27</v>
      </c>
      <c r="B30" s="15" t="s">
        <v>19</v>
      </c>
      <c r="C30" s="24">
        <v>1</v>
      </c>
    </row>
    <row r="31" spans="1:3" ht="15" customHeight="1">
      <c r="A31" s="18">
        <v>28</v>
      </c>
      <c r="B31" s="19" t="s">
        <v>14</v>
      </c>
      <c r="C31" s="25">
        <v>1</v>
      </c>
    </row>
    <row r="32" ht="12.75">
      <c r="C32" s="2">
        <f>SUM(C4:C31)</f>
        <v>69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2012-05-02T08:36:20Z</dcterms:modified>
  <cp:category/>
  <cp:version/>
  <cp:contentType/>
  <cp:contentStatus/>
</cp:coreProperties>
</file>