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<sst xmlns="http://schemas.openxmlformats.org/spreadsheetml/2006/main" count="466" uniqueCount="281">
  <si>
    <t>BANCARI ROMANI</t>
  </si>
  <si>
    <t>COLETTA</t>
  </si>
  <si>
    <t>COPPARI</t>
  </si>
  <si>
    <t>PELLICCIA</t>
  </si>
  <si>
    <t>SOLITO</t>
  </si>
  <si>
    <t>NOVA ATHLETICA NETTUNO</t>
  </si>
  <si>
    <t>BARBATO</t>
  </si>
  <si>
    <t>ATL POMEZIA</t>
  </si>
  <si>
    <t>PELLIS</t>
  </si>
  <si>
    <t>POLIDORI</t>
  </si>
  <si>
    <t>MARZIANO</t>
  </si>
  <si>
    <t>AMAT CASTELFUSANO</t>
  </si>
  <si>
    <t>NANNI</t>
  </si>
  <si>
    <t>GREGORIO</t>
  </si>
  <si>
    <t>RACHHI</t>
  </si>
  <si>
    <t>DE LUCA</t>
  </si>
  <si>
    <t>IRENE</t>
  </si>
  <si>
    <t>SOLLI</t>
  </si>
  <si>
    <t>MARHNAOUI</t>
  </si>
  <si>
    <t>TARIK</t>
  </si>
  <si>
    <t>TM</t>
  </si>
  <si>
    <t>0:14:35</t>
  </si>
  <si>
    <t>MUSTAFA'</t>
  </si>
  <si>
    <t>ATL COLOSSEO 2000</t>
  </si>
  <si>
    <t>0:14:36</t>
  </si>
  <si>
    <t>QATTAM</t>
  </si>
  <si>
    <t>MOHAMMED</t>
  </si>
  <si>
    <t>0:14:39</t>
  </si>
  <si>
    <t>0:14:53</t>
  </si>
  <si>
    <t>0:15:04</t>
  </si>
  <si>
    <t>ASD MONTEMILETTO</t>
  </si>
  <si>
    <t>0:15:09</t>
  </si>
  <si>
    <t>BERTACCINI</t>
  </si>
  <si>
    <t>VILLA GUGLIELMI</t>
  </si>
  <si>
    <t>0:15:56</t>
  </si>
  <si>
    <t>COLLOCA</t>
  </si>
  <si>
    <t>OSO</t>
  </si>
  <si>
    <t>0:16:24</t>
  </si>
  <si>
    <t>INDELICATO</t>
  </si>
  <si>
    <t>0:16:28</t>
  </si>
  <si>
    <t>0:16:31</t>
  </si>
  <si>
    <t>SPINA</t>
  </si>
  <si>
    <t>ROMATLETICA</t>
  </si>
  <si>
    <t>0:16:33</t>
  </si>
  <si>
    <t>SETTI</t>
  </si>
  <si>
    <t>0:16:38</t>
  </si>
  <si>
    <t>CEPRAGA</t>
  </si>
  <si>
    <t>IGOR</t>
  </si>
  <si>
    <t>0:16:54</t>
  </si>
  <si>
    <t>RUFFINI</t>
  </si>
  <si>
    <t>0:16:57</t>
  </si>
  <si>
    <t>MASSEI</t>
  </si>
  <si>
    <t>0:17:00</t>
  </si>
  <si>
    <t>FOSSATELLI</t>
  </si>
  <si>
    <t>0:17:09</t>
  </si>
  <si>
    <t>E20TEAM</t>
  </si>
  <si>
    <t>0:17:17</t>
  </si>
  <si>
    <t>0:17:18</t>
  </si>
  <si>
    <t>MASSETTI</t>
  </si>
  <si>
    <t>LAZIO RUNNERS</t>
  </si>
  <si>
    <t>0:17:21</t>
  </si>
  <si>
    <t>OLIMPIA NOVA ATHLETICA NETTUNO</t>
  </si>
  <si>
    <t>0:17:31</t>
  </si>
  <si>
    <t>BIZZARRI</t>
  </si>
  <si>
    <t>0:17:45</t>
  </si>
  <si>
    <t>BOGGIATTO</t>
  </si>
  <si>
    <t>TF</t>
  </si>
  <si>
    <t>RCF</t>
  </si>
  <si>
    <t>0:17:53</t>
  </si>
  <si>
    <t>MANDOLINI</t>
  </si>
  <si>
    <t>POD OSTIA</t>
  </si>
  <si>
    <t>0:17:58</t>
  </si>
  <si>
    <t>FAGIOLINI</t>
  </si>
  <si>
    <t>0:18:12</t>
  </si>
  <si>
    <t>NARDONI</t>
  </si>
  <si>
    <t>0:18:16</t>
  </si>
  <si>
    <t>TRUPPI</t>
  </si>
  <si>
    <t>0:18:21</t>
  </si>
  <si>
    <t>ATLETICA POMEZIA</t>
  </si>
  <si>
    <t>0:18:23</t>
  </si>
  <si>
    <t>MUSCIO</t>
  </si>
  <si>
    <t>0:18:24</t>
  </si>
  <si>
    <t>CRISTIANA</t>
  </si>
  <si>
    <t>0:18:26</t>
  </si>
  <si>
    <t>0:18:27</t>
  </si>
  <si>
    <t>SMARGIASSE</t>
  </si>
  <si>
    <t>0:18:44</t>
  </si>
  <si>
    <t>0:18:46</t>
  </si>
  <si>
    <t>BRAVO</t>
  </si>
  <si>
    <t>TRIATHLON OSTIA</t>
  </si>
  <si>
    <t>0:18:53</t>
  </si>
  <si>
    <t>PIPINI</t>
  </si>
  <si>
    <t>0:18:56</t>
  </si>
  <si>
    <t>SANO'</t>
  </si>
  <si>
    <t>0:18:58</t>
  </si>
  <si>
    <t>0:18:59</t>
  </si>
  <si>
    <t>SPORTOLETTI</t>
  </si>
  <si>
    <t>0:19:00</t>
  </si>
  <si>
    <t>DI SILVIO</t>
  </si>
  <si>
    <t>0:19:04</t>
  </si>
  <si>
    <t>SCARDACI</t>
  </si>
  <si>
    <t>0:19:13</t>
  </si>
  <si>
    <t>BAIOCCHI</t>
  </si>
  <si>
    <t>0:19:25</t>
  </si>
  <si>
    <t>0:19:26</t>
  </si>
  <si>
    <t>0:19:32</t>
  </si>
  <si>
    <t>KACHENGE</t>
  </si>
  <si>
    <t>JANE</t>
  </si>
  <si>
    <t>0:19:34</t>
  </si>
  <si>
    <t>MATTIOLI</t>
  </si>
  <si>
    <t>0:19:35</t>
  </si>
  <si>
    <t>LOCHE</t>
  </si>
  <si>
    <t>0:19:43</t>
  </si>
  <si>
    <t>BUGGINI</t>
  </si>
  <si>
    <t>0:19:44</t>
  </si>
  <si>
    <t>AGNOLI</t>
  </si>
  <si>
    <t>GIOVANNI SCAVO 2000</t>
  </si>
  <si>
    <t>0:19:54</t>
  </si>
  <si>
    <t>GHISLANDI</t>
  </si>
  <si>
    <t>0:20:48</t>
  </si>
  <si>
    <t>0:20:49</t>
  </si>
  <si>
    <t>ATLETITA CENTRALE</t>
  </si>
  <si>
    <t>0:20:55</t>
  </si>
  <si>
    <t>0:21:07</t>
  </si>
  <si>
    <t>PERCUOCO</t>
  </si>
  <si>
    <t>AICS ATLETICO CLUB CENTRALE</t>
  </si>
  <si>
    <t>0:21:08</t>
  </si>
  <si>
    <t>TUNISI</t>
  </si>
  <si>
    <t>0:21:15</t>
  </si>
  <si>
    <t>0:21:21</t>
  </si>
  <si>
    <t>DURANTINI</t>
  </si>
  <si>
    <t>VILLA ADA GREEN RUNNER</t>
  </si>
  <si>
    <t>0:21:30</t>
  </si>
  <si>
    <t>DI MATTIA</t>
  </si>
  <si>
    <t>0:22:01</t>
  </si>
  <si>
    <t>GRASSO</t>
  </si>
  <si>
    <t>0:22:03</t>
  </si>
  <si>
    <t>MANDINI</t>
  </si>
  <si>
    <t>OSTIA RUNNERS</t>
  </si>
  <si>
    <t>0:22:07</t>
  </si>
  <si>
    <t>LION</t>
  </si>
  <si>
    <t>ALVISE</t>
  </si>
  <si>
    <t>0:22:26</t>
  </si>
  <si>
    <t>PAPAGNI</t>
  </si>
  <si>
    <t>0:22:33</t>
  </si>
  <si>
    <t>RACIOPPI</t>
  </si>
  <si>
    <t>VANESSA</t>
  </si>
  <si>
    <t>HELIOS VILLAGE</t>
  </si>
  <si>
    <t>0:22:41</t>
  </si>
  <si>
    <t>LUANA</t>
  </si>
  <si>
    <t>0:22:50</t>
  </si>
  <si>
    <t>FULLONI</t>
  </si>
  <si>
    <t>0:23:00</t>
  </si>
  <si>
    <t>DI CURZIO</t>
  </si>
  <si>
    <t>VILLA PAMPHILI</t>
  </si>
  <si>
    <t>0:23:10</t>
  </si>
  <si>
    <t>BONIFACIO</t>
  </si>
  <si>
    <t>0:23:53</t>
  </si>
  <si>
    <t>CONSIDERA</t>
  </si>
  <si>
    <t>0:24:03</t>
  </si>
  <si>
    <t>SANGES</t>
  </si>
  <si>
    <t>0:24:04</t>
  </si>
  <si>
    <t>SEA RUNNERS</t>
  </si>
  <si>
    <t>0:25:06</t>
  </si>
  <si>
    <t>CESARINI</t>
  </si>
  <si>
    <t>0:25:20</t>
  </si>
  <si>
    <t>SANTINI</t>
  </si>
  <si>
    <t>0:25:22</t>
  </si>
  <si>
    <t>RASI</t>
  </si>
  <si>
    <t>CRISTIANO</t>
  </si>
  <si>
    <t>0:25:32</t>
  </si>
  <si>
    <t>0:25:57</t>
  </si>
  <si>
    <t>MEDITERRANEA</t>
  </si>
  <si>
    <t>0:26:21</t>
  </si>
  <si>
    <t>PETRAROTA</t>
  </si>
  <si>
    <t>0:27:54</t>
  </si>
  <si>
    <t>PANARITI</t>
  </si>
  <si>
    <t>0:28:21</t>
  </si>
  <si>
    <t>BIONDI</t>
  </si>
  <si>
    <t>SHAWN</t>
  </si>
  <si>
    <t>0:28:23</t>
  </si>
  <si>
    <t>PARRINO</t>
  </si>
  <si>
    <t>0:28:38</t>
  </si>
  <si>
    <t>MACERONI</t>
  </si>
  <si>
    <t>0:28:39</t>
  </si>
  <si>
    <t>LARA</t>
  </si>
  <si>
    <t>MF60</t>
  </si>
  <si>
    <t>0:29:09</t>
  </si>
  <si>
    <t>DI SIENA</t>
  </si>
  <si>
    <t>0:29:32</t>
  </si>
  <si>
    <t>SCHIANO</t>
  </si>
  <si>
    <t>0:30:29</t>
  </si>
  <si>
    <r>
      <t xml:space="preserve">Corri all'ora di pranzo </t>
    </r>
    <r>
      <rPr>
        <i/>
        <sz val="18"/>
        <rFont val="Arial"/>
        <family val="2"/>
      </rPr>
      <t>4ª edizione</t>
    </r>
  </si>
  <si>
    <t>Ostia Pineta (RM) Italia - Mercoledì 15/06/2011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</si>
  <si>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</si>
  <si>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</si>
  <si>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</si>
  <si>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</si>
  <si>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</si>
  <si>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</si>
  <si>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</si>
  <si>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</si>
  <si>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</si>
  <si>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</si>
  <si>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</si>
  <si>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MAURIZIO</t>
  </si>
  <si>
    <t>ALESSANDRO</t>
  </si>
  <si>
    <t>ENZO</t>
  </si>
  <si>
    <t>ANDREA</t>
  </si>
  <si>
    <t>FRANCESCO</t>
  </si>
  <si>
    <t>MARIO</t>
  </si>
  <si>
    <t>VINCENZO</t>
  </si>
  <si>
    <t>ANTONIO</t>
  </si>
  <si>
    <t>WALTER</t>
  </si>
  <si>
    <t>ROBERTO</t>
  </si>
  <si>
    <t>GIUSEPPE</t>
  </si>
  <si>
    <t>ANGELO</t>
  </si>
  <si>
    <t>DOMENICO</t>
  </si>
  <si>
    <t>CLAUDIO</t>
  </si>
  <si>
    <t>MARCO</t>
  </si>
  <si>
    <t>FABIO</t>
  </si>
  <si>
    <t>PAOLO</t>
  </si>
  <si>
    <t>GIANNI</t>
  </si>
  <si>
    <t>SIMONE</t>
  </si>
  <si>
    <t>NICOLA</t>
  </si>
  <si>
    <t>SANTORO</t>
  </si>
  <si>
    <t>ALBERTO</t>
  </si>
  <si>
    <t>STEFANO</t>
  </si>
  <si>
    <t>COLLEFERRO ATLETICA</t>
  </si>
  <si>
    <t>LUCCHETTI</t>
  </si>
  <si>
    <t>FABRIZIO</t>
  </si>
  <si>
    <t>EMILIANO</t>
  </si>
  <si>
    <t>LUCA</t>
  </si>
  <si>
    <t>PROIETTI</t>
  </si>
  <si>
    <t>GIORGI</t>
  </si>
  <si>
    <t>IACOBELLI</t>
  </si>
  <si>
    <t>ROBERTA</t>
  </si>
  <si>
    <t>UISP LATINA</t>
  </si>
  <si>
    <t>RUGGIERO</t>
  </si>
  <si>
    <t>RICCI</t>
  </si>
  <si>
    <t>PATRIZIA</t>
  </si>
  <si>
    <t>RENZI</t>
  </si>
  <si>
    <t>BARBARA</t>
  </si>
  <si>
    <t>MAURO</t>
  </si>
  <si>
    <t>ADAMO</t>
  </si>
  <si>
    <t>ENRICO</t>
  </si>
  <si>
    <t>DANIELE</t>
  </si>
  <si>
    <t>EUGENIO</t>
  </si>
  <si>
    <t>NELLO</t>
  </si>
  <si>
    <t>ROMANO</t>
  </si>
  <si>
    <t>FERDINANDO</t>
  </si>
  <si>
    <t>INDIVIDUALE</t>
  </si>
  <si>
    <t>NICOLETTA</t>
  </si>
  <si>
    <t>FARTLEK OSTIA</t>
  </si>
  <si>
    <t>SILVIA</t>
  </si>
  <si>
    <t>RONDELLI</t>
  </si>
  <si>
    <t>LAMBERTO</t>
  </si>
  <si>
    <t>A.S.D. PODISTICA SOLIDARIETA'</t>
  </si>
  <si>
    <t>MM35</t>
  </si>
  <si>
    <t>MM40</t>
  </si>
  <si>
    <t>MM50</t>
  </si>
  <si>
    <t>MM45</t>
  </si>
  <si>
    <t>SASSO</t>
  </si>
  <si>
    <t>MM55</t>
  </si>
  <si>
    <t>MF40</t>
  </si>
  <si>
    <t>MF45</t>
  </si>
  <si>
    <t>MF35</t>
  </si>
  <si>
    <t>REMO</t>
  </si>
  <si>
    <t>DE FILIPPIS</t>
  </si>
  <si>
    <t>LUONGO</t>
  </si>
  <si>
    <t>AGOSTINO</t>
  </si>
  <si>
    <t>MM60</t>
  </si>
  <si>
    <t>MF50</t>
  </si>
  <si>
    <t>LUCIA</t>
  </si>
  <si>
    <t>SALVATI</t>
  </si>
  <si>
    <t>TESTA</t>
  </si>
  <si>
    <t>CRISTINA</t>
  </si>
  <si>
    <t>GAETANO</t>
  </si>
  <si>
    <t>OSTIA ANTICA ATHLETAE</t>
  </si>
  <si>
    <t>MF55</t>
  </si>
  <si>
    <t>DE VITO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</si>
</sst>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Font="1" applyAlignment="1">
      <alignment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165" fontId="14" fillId="4" borderId="6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1" customWidth="1"/>
    <col min="2" max="2" width="20.7109375" style="35" customWidth="1"/>
    <col min="3" max="3" width="22.8515625" style="35" customWidth="1"/>
    <col min="4" max="4" width="10.140625" style="2" customWidth="1"/>
    <col min="5" max="5" width="33.8515625" style="42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192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193</v>
      </c>
      <c r="B2" s="22"/>
      <c r="C2" s="22"/>
      <c r="D2" s="22"/>
      <c r="E2" s="22"/>
      <c r="F2" s="22"/>
      <c r="G2" s="22"/>
      <c r="H2" s="3" t="s">
        <v>194</v>
      </c>
      <c r="I2" s="4">
        <v>4.5</v>
      </c>
    </row>
    <row r="3" spans="1:9" ht="37.5" customHeight="1">
      <c r="A3" s="5" t="s">
        <v>195</v>
      </c>
      <c r="B3" s="6" t="s">
        <v>196</v>
      </c>
      <c r="C3" s="7" t="s">
        <v>197</v>
      </c>
      <c r="D3" s="7" t="s">
        <v>198</v>
      </c>
      <c r="E3" s="8" t="s">
        <v>199</v>
      </c>
      <c r="F3" s="9" t="s">
        <v>200</v>
      </c>
      <c r="G3" s="9" t="s">
        <v>201</v>
      </c>
      <c r="H3" s="10" t="s">
        <v>202</v>
      </c>
      <c r="I3" s="10" t="s">
        <v>203</v>
      </c>
    </row>
    <row r="4" spans="1:9" s="11" customFormat="1" ht="15" customHeight="1">
      <c r="A4" s="15">
        <v>1</v>
      </c>
      <c r="B4" s="29" t="s">
        <v>18</v>
      </c>
      <c r="C4" s="29" t="s">
        <v>19</v>
      </c>
      <c r="D4" s="30" t="s">
        <v>20</v>
      </c>
      <c r="E4" s="29" t="s">
        <v>253</v>
      </c>
      <c r="F4" s="30" t="s">
        <v>21</v>
      </c>
      <c r="G4" s="15" t="str">
        <f aca="true" t="shared" si="0" ref="G4:G67">TEXT(INT((HOUR(F4)*3600+MINUTE(F4)*60+SECOND(F4))/$I$2/60),"0")&amp;"."&amp;TEXT(MOD((HOUR(F4)*3600+MINUTE(F4)*60+SECOND(F4))/$I$2,60),"00")&amp;"/km"</f>
        <v>3.14/km</v>
      </c>
      <c r="H4" s="18">
        <f aca="true" t="shared" si="1" ref="H4:H31">F4-$F$4</f>
        <v>0</v>
      </c>
      <c r="I4" s="18">
        <f>F4-INDEX($F$4:$F$775,MATCH(D4,$D$4:$D$775,0))</f>
        <v>0</v>
      </c>
    </row>
    <row r="5" spans="1:9" s="11" customFormat="1" ht="15" customHeight="1">
      <c r="A5" s="16">
        <v>2</v>
      </c>
      <c r="B5" s="31" t="s">
        <v>14</v>
      </c>
      <c r="C5" s="31" t="s">
        <v>22</v>
      </c>
      <c r="D5" s="32" t="s">
        <v>20</v>
      </c>
      <c r="E5" s="31" t="s">
        <v>23</v>
      </c>
      <c r="F5" s="32" t="s">
        <v>24</v>
      </c>
      <c r="G5" s="16" t="str">
        <f t="shared" si="0"/>
        <v>3.15/km</v>
      </c>
      <c r="H5" s="19">
        <f t="shared" si="1"/>
        <v>1.157407407407357E-05</v>
      </c>
      <c r="I5" s="19">
        <f>F5-INDEX($F$4:$F$775,MATCH(D5,$D$4:$D$775,0))</f>
        <v>1.157407407407357E-05</v>
      </c>
    </row>
    <row r="6" spans="1:9" s="11" customFormat="1" ht="15" customHeight="1">
      <c r="A6" s="16">
        <v>3</v>
      </c>
      <c r="B6" s="31" t="s">
        <v>25</v>
      </c>
      <c r="C6" s="31" t="s">
        <v>26</v>
      </c>
      <c r="D6" s="32" t="s">
        <v>258</v>
      </c>
      <c r="E6" s="31" t="s">
        <v>253</v>
      </c>
      <c r="F6" s="32" t="s">
        <v>27</v>
      </c>
      <c r="G6" s="16" t="str">
        <f t="shared" si="0"/>
        <v>3.15/km</v>
      </c>
      <c r="H6" s="19">
        <f t="shared" si="1"/>
        <v>4.6296296296296016E-05</v>
      </c>
      <c r="I6" s="19">
        <f>F6-INDEX($F$4:$F$775,MATCH(D6,$D$4:$D$775,0))</f>
        <v>0</v>
      </c>
    </row>
    <row r="7" spans="1:9" s="11" customFormat="1" ht="15" customHeight="1">
      <c r="A7" s="16">
        <v>4</v>
      </c>
      <c r="B7" s="31" t="s">
        <v>244</v>
      </c>
      <c r="C7" s="31" t="s">
        <v>230</v>
      </c>
      <c r="D7" s="32" t="s">
        <v>259</v>
      </c>
      <c r="E7" s="31" t="s">
        <v>228</v>
      </c>
      <c r="F7" s="32" t="s">
        <v>28</v>
      </c>
      <c r="G7" s="16" t="str">
        <f t="shared" si="0"/>
        <v>3.18/km</v>
      </c>
      <c r="H7" s="19">
        <f t="shared" si="1"/>
        <v>0.00020833333333333294</v>
      </c>
      <c r="I7" s="19">
        <f>F7-INDEX($F$4:$F$775,MATCH(D7,$D$4:$D$775,0))</f>
        <v>0</v>
      </c>
    </row>
    <row r="8" spans="1:9" s="11" customFormat="1" ht="15" customHeight="1">
      <c r="A8" s="16">
        <v>5</v>
      </c>
      <c r="B8" s="31" t="s">
        <v>4</v>
      </c>
      <c r="C8" s="31" t="s">
        <v>220</v>
      </c>
      <c r="D8" s="32" t="s">
        <v>259</v>
      </c>
      <c r="E8" s="31" t="s">
        <v>253</v>
      </c>
      <c r="F8" s="32" t="s">
        <v>29</v>
      </c>
      <c r="G8" s="16" t="str">
        <f t="shared" si="0"/>
        <v>3.21/km</v>
      </c>
      <c r="H8" s="19">
        <f t="shared" si="1"/>
        <v>0.00033564814814814915</v>
      </c>
      <c r="I8" s="19">
        <f>F8-INDEX($F$4:$F$775,MATCH(D8,$D$4:$D$775,0))</f>
        <v>0.0001273148148148162</v>
      </c>
    </row>
    <row r="9" spans="1:9" s="11" customFormat="1" ht="15" customHeight="1">
      <c r="A9" s="16">
        <v>6</v>
      </c>
      <c r="B9" s="31" t="s">
        <v>269</v>
      </c>
      <c r="C9" s="31" t="s">
        <v>212</v>
      </c>
      <c r="D9" s="32" t="s">
        <v>259</v>
      </c>
      <c r="E9" s="31" t="s">
        <v>30</v>
      </c>
      <c r="F9" s="32" t="s">
        <v>31</v>
      </c>
      <c r="G9" s="16" t="str">
        <f t="shared" si="0"/>
        <v>3.22/km</v>
      </c>
      <c r="H9" s="19">
        <f t="shared" si="1"/>
        <v>0.00039351851851851874</v>
      </c>
      <c r="I9" s="19">
        <f>F9-INDEX($F$4:$F$775,MATCH(D9,$D$4:$D$775,0))</f>
        <v>0.0001851851851851858</v>
      </c>
    </row>
    <row r="10" spans="1:9" s="11" customFormat="1" ht="15" customHeight="1">
      <c r="A10" s="16">
        <v>7</v>
      </c>
      <c r="B10" s="31" t="s">
        <v>32</v>
      </c>
      <c r="C10" s="31" t="s">
        <v>232</v>
      </c>
      <c r="D10" s="32" t="s">
        <v>20</v>
      </c>
      <c r="E10" s="31" t="s">
        <v>33</v>
      </c>
      <c r="F10" s="32" t="s">
        <v>34</v>
      </c>
      <c r="G10" s="16" t="str">
        <f t="shared" si="0"/>
        <v>3.32/km</v>
      </c>
      <c r="H10" s="19">
        <f t="shared" si="1"/>
        <v>0.0009374999999999991</v>
      </c>
      <c r="I10" s="19">
        <f>F10-INDEX($F$4:$F$775,MATCH(D10,$D$4:$D$775,0))</f>
        <v>0.0009374999999999991</v>
      </c>
    </row>
    <row r="11" spans="1:9" s="11" customFormat="1" ht="15" customHeight="1">
      <c r="A11" s="16">
        <v>8</v>
      </c>
      <c r="B11" s="31" t="s">
        <v>35</v>
      </c>
      <c r="C11" s="31" t="s">
        <v>250</v>
      </c>
      <c r="D11" s="32" t="s">
        <v>261</v>
      </c>
      <c r="E11" s="31" t="s">
        <v>36</v>
      </c>
      <c r="F11" s="32" t="s">
        <v>37</v>
      </c>
      <c r="G11" s="16" t="str">
        <f t="shared" si="0"/>
        <v>3.39/km</v>
      </c>
      <c r="H11" s="19">
        <f t="shared" si="1"/>
        <v>0.001261574074074073</v>
      </c>
      <c r="I11" s="19">
        <f>F11-INDEX($F$4:$F$775,MATCH(D11,$D$4:$D$775,0))</f>
        <v>0</v>
      </c>
    </row>
    <row r="12" spans="1:9" s="11" customFormat="1" ht="15" customHeight="1">
      <c r="A12" s="16">
        <v>9</v>
      </c>
      <c r="B12" s="31" t="s">
        <v>38</v>
      </c>
      <c r="C12" s="31" t="s">
        <v>219</v>
      </c>
      <c r="D12" s="32" t="s">
        <v>259</v>
      </c>
      <c r="E12" s="31" t="s">
        <v>253</v>
      </c>
      <c r="F12" s="32" t="s">
        <v>39</v>
      </c>
      <c r="G12" s="16" t="str">
        <f t="shared" si="0"/>
        <v>3.40/km</v>
      </c>
      <c r="H12" s="19">
        <f t="shared" si="1"/>
        <v>0.0013078703703703707</v>
      </c>
      <c r="I12" s="19">
        <f>F12-INDEX($F$4:$F$775,MATCH(D12,$D$4:$D$775,0))</f>
        <v>0.0010995370370370378</v>
      </c>
    </row>
    <row r="13" spans="1:9" s="11" customFormat="1" ht="15" customHeight="1">
      <c r="A13" s="16">
        <v>10</v>
      </c>
      <c r="B13" s="31" t="s">
        <v>234</v>
      </c>
      <c r="C13" s="31" t="s">
        <v>227</v>
      </c>
      <c r="D13" s="32" t="s">
        <v>261</v>
      </c>
      <c r="E13" s="31" t="s">
        <v>253</v>
      </c>
      <c r="F13" s="32" t="s">
        <v>40</v>
      </c>
      <c r="G13" s="16" t="str">
        <f t="shared" si="0"/>
        <v>3.40/km</v>
      </c>
      <c r="H13" s="19">
        <f t="shared" si="1"/>
        <v>0.0013425925925925931</v>
      </c>
      <c r="I13" s="19">
        <f>F13-INDEX($F$4:$F$775,MATCH(D13,$D$4:$D$775,0))</f>
        <v>8.10185185185202E-05</v>
      </c>
    </row>
    <row r="14" spans="1:9" s="11" customFormat="1" ht="15" customHeight="1">
      <c r="A14" s="16">
        <v>11</v>
      </c>
      <c r="B14" s="31" t="s">
        <v>41</v>
      </c>
      <c r="C14" s="31" t="s">
        <v>227</v>
      </c>
      <c r="D14" s="32" t="s">
        <v>261</v>
      </c>
      <c r="E14" s="31" t="s">
        <v>42</v>
      </c>
      <c r="F14" s="32" t="s">
        <v>43</v>
      </c>
      <c r="G14" s="16" t="str">
        <f t="shared" si="0"/>
        <v>3.41/km</v>
      </c>
      <c r="H14" s="19">
        <f t="shared" si="1"/>
        <v>0.0013657407407407403</v>
      </c>
      <c r="I14" s="19">
        <f>F14-INDEX($F$4:$F$775,MATCH(D14,$D$4:$D$775,0))</f>
        <v>0.00010416666666666734</v>
      </c>
    </row>
    <row r="15" spans="1:9" s="11" customFormat="1" ht="15" customHeight="1">
      <c r="A15" s="16">
        <v>12</v>
      </c>
      <c r="B15" s="31" t="s">
        <v>44</v>
      </c>
      <c r="C15" s="31" t="s">
        <v>208</v>
      </c>
      <c r="D15" s="32" t="s">
        <v>20</v>
      </c>
      <c r="E15" s="31" t="s">
        <v>253</v>
      </c>
      <c r="F15" s="32" t="s">
        <v>45</v>
      </c>
      <c r="G15" s="16" t="str">
        <f t="shared" si="0"/>
        <v>3.42/km</v>
      </c>
      <c r="H15" s="19">
        <f t="shared" si="1"/>
        <v>0.0014236111111111099</v>
      </c>
      <c r="I15" s="19">
        <f>F15-INDEX($F$4:$F$775,MATCH(D15,$D$4:$D$775,0))</f>
        <v>0.0014236111111111099</v>
      </c>
    </row>
    <row r="16" spans="1:9" s="11" customFormat="1" ht="15" customHeight="1">
      <c r="A16" s="16">
        <v>13</v>
      </c>
      <c r="B16" s="31" t="s">
        <v>46</v>
      </c>
      <c r="C16" s="31" t="s">
        <v>47</v>
      </c>
      <c r="D16" s="32" t="s">
        <v>258</v>
      </c>
      <c r="E16" s="31" t="s">
        <v>253</v>
      </c>
      <c r="F16" s="32" t="s">
        <v>48</v>
      </c>
      <c r="G16" s="16" t="str">
        <f t="shared" si="0"/>
        <v>3.45/km</v>
      </c>
      <c r="H16" s="19">
        <f t="shared" si="1"/>
        <v>0.001608796296296294</v>
      </c>
      <c r="I16" s="19">
        <f>F16-INDEX($F$4:$F$775,MATCH(D16,$D$4:$D$775,0))</f>
        <v>0.001562499999999998</v>
      </c>
    </row>
    <row r="17" spans="1:9" s="11" customFormat="1" ht="15" customHeight="1">
      <c r="A17" s="16">
        <v>14</v>
      </c>
      <c r="B17" s="31" t="s">
        <v>49</v>
      </c>
      <c r="C17" s="31" t="s">
        <v>245</v>
      </c>
      <c r="D17" s="32" t="s">
        <v>261</v>
      </c>
      <c r="E17" s="31" t="s">
        <v>253</v>
      </c>
      <c r="F17" s="32" t="s">
        <v>48</v>
      </c>
      <c r="G17" s="16" t="str">
        <f t="shared" si="0"/>
        <v>3.45/km</v>
      </c>
      <c r="H17" s="19">
        <f t="shared" si="1"/>
        <v>0.001608796296296294</v>
      </c>
      <c r="I17" s="19">
        <f>F17-INDEX($F$4:$F$775,MATCH(D17,$D$4:$D$775,0))</f>
        <v>0.000347222222222221</v>
      </c>
    </row>
    <row r="18" spans="1:9" s="11" customFormat="1" ht="15" customHeight="1">
      <c r="A18" s="16">
        <v>15</v>
      </c>
      <c r="B18" s="31" t="s">
        <v>1</v>
      </c>
      <c r="C18" s="31" t="s">
        <v>267</v>
      </c>
      <c r="D18" s="32" t="s">
        <v>20</v>
      </c>
      <c r="E18" s="31" t="s">
        <v>253</v>
      </c>
      <c r="F18" s="32" t="s">
        <v>50</v>
      </c>
      <c r="G18" s="16" t="str">
        <f t="shared" si="0"/>
        <v>3.46/km</v>
      </c>
      <c r="H18" s="19">
        <f t="shared" si="1"/>
        <v>0.0016435185185185181</v>
      </c>
      <c r="I18" s="19">
        <f>F18-INDEX($F$4:$F$775,MATCH(D18,$D$4:$D$775,0))</f>
        <v>0.0016435185185185181</v>
      </c>
    </row>
    <row r="19" spans="1:9" s="11" customFormat="1" ht="15" customHeight="1">
      <c r="A19" s="16">
        <v>16</v>
      </c>
      <c r="B19" s="31" t="s">
        <v>51</v>
      </c>
      <c r="C19" s="31" t="s">
        <v>220</v>
      </c>
      <c r="D19" s="32" t="s">
        <v>20</v>
      </c>
      <c r="E19" s="31" t="s">
        <v>253</v>
      </c>
      <c r="F19" s="32" t="s">
        <v>52</v>
      </c>
      <c r="G19" s="16" t="str">
        <f t="shared" si="0"/>
        <v>3.47/km</v>
      </c>
      <c r="H19" s="19">
        <f t="shared" si="1"/>
        <v>0.0016782407407407406</v>
      </c>
      <c r="I19" s="19">
        <f>F19-INDEX($F$4:$F$775,MATCH(D19,$D$4:$D$775,0))</f>
        <v>0.0016782407407407406</v>
      </c>
    </row>
    <row r="20" spans="1:9" s="11" customFormat="1" ht="15" customHeight="1">
      <c r="A20" s="16">
        <v>17</v>
      </c>
      <c r="B20" s="31" t="s">
        <v>53</v>
      </c>
      <c r="C20" s="31" t="s">
        <v>231</v>
      </c>
      <c r="D20" s="32" t="s">
        <v>258</v>
      </c>
      <c r="E20" s="31" t="s">
        <v>253</v>
      </c>
      <c r="F20" s="32" t="s">
        <v>54</v>
      </c>
      <c r="G20" s="16" t="str">
        <f t="shared" si="0"/>
        <v>3.49/km</v>
      </c>
      <c r="H20" s="19">
        <f t="shared" si="1"/>
        <v>0.001782407407407408</v>
      </c>
      <c r="I20" s="19">
        <f>F20-INDEX($F$4:$F$775,MATCH(D20,$D$4:$D$775,0))</f>
        <v>0.0017361111111111119</v>
      </c>
    </row>
    <row r="21" spans="1:9" s="11" customFormat="1" ht="15" customHeight="1">
      <c r="A21" s="16">
        <v>18</v>
      </c>
      <c r="B21" s="31" t="s">
        <v>235</v>
      </c>
      <c r="C21" s="31" t="s">
        <v>243</v>
      </c>
      <c r="D21" s="32" t="s">
        <v>258</v>
      </c>
      <c r="E21" s="31" t="s">
        <v>55</v>
      </c>
      <c r="F21" s="32" t="s">
        <v>56</v>
      </c>
      <c r="G21" s="16" t="str">
        <f t="shared" si="0"/>
        <v>3.50/km</v>
      </c>
      <c r="H21" s="19">
        <f t="shared" si="1"/>
        <v>0.001875</v>
      </c>
      <c r="I21" s="19">
        <f>F21-INDEX($F$4:$F$775,MATCH(D21,$D$4:$D$775,0))</f>
        <v>0.001828703703703704</v>
      </c>
    </row>
    <row r="22" spans="1:9" s="11" customFormat="1" ht="15" customHeight="1">
      <c r="A22" s="16">
        <v>19</v>
      </c>
      <c r="B22" s="31" t="s">
        <v>6</v>
      </c>
      <c r="C22" s="31" t="s">
        <v>226</v>
      </c>
      <c r="D22" s="32" t="s">
        <v>258</v>
      </c>
      <c r="E22" s="31" t="s">
        <v>7</v>
      </c>
      <c r="F22" s="32" t="s">
        <v>57</v>
      </c>
      <c r="G22" s="16" t="str">
        <f t="shared" si="0"/>
        <v>3.51/km</v>
      </c>
      <c r="H22" s="19">
        <f aca="true" t="shared" si="2" ref="H22:H85">F22-$F$4</f>
        <v>0.0018865740740740735</v>
      </c>
      <c r="I22" s="19">
        <f>F22-INDEX($F$4:$F$775,MATCH(D22,$D$4:$D$775,0))</f>
        <v>0.0018402777777777775</v>
      </c>
    </row>
    <row r="23" spans="1:9" s="11" customFormat="1" ht="15" customHeight="1">
      <c r="A23" s="16">
        <v>20</v>
      </c>
      <c r="B23" s="31" t="s">
        <v>58</v>
      </c>
      <c r="C23" s="31" t="s">
        <v>232</v>
      </c>
      <c r="D23" s="32" t="s">
        <v>258</v>
      </c>
      <c r="E23" s="31" t="s">
        <v>59</v>
      </c>
      <c r="F23" s="32" t="s">
        <v>60</v>
      </c>
      <c r="G23" s="16" t="str">
        <f t="shared" si="0"/>
        <v>3.51/km</v>
      </c>
      <c r="H23" s="19">
        <f t="shared" si="2"/>
        <v>0.0019212962962962977</v>
      </c>
      <c r="I23" s="19">
        <f>F23-INDEX($F$4:$F$775,MATCH(D23,$D$4:$D$775,0))</f>
        <v>0.0018750000000000017</v>
      </c>
    </row>
    <row r="24" spans="1:9" s="11" customFormat="1" ht="15" customHeight="1">
      <c r="A24" s="16">
        <v>21</v>
      </c>
      <c r="B24" s="31" t="s">
        <v>233</v>
      </c>
      <c r="C24" s="31" t="s">
        <v>223</v>
      </c>
      <c r="D24" s="32" t="s">
        <v>20</v>
      </c>
      <c r="E24" s="31" t="s">
        <v>61</v>
      </c>
      <c r="F24" s="32" t="s">
        <v>62</v>
      </c>
      <c r="G24" s="16" t="str">
        <f t="shared" si="0"/>
        <v>3.54/km</v>
      </c>
      <c r="H24" s="19">
        <f t="shared" si="2"/>
        <v>0.002037037037037037</v>
      </c>
      <c r="I24" s="19">
        <f>F24-INDEX($F$4:$F$775,MATCH(D24,$D$4:$D$775,0))</f>
        <v>0.002037037037037037</v>
      </c>
    </row>
    <row r="25" spans="1:9" s="11" customFormat="1" ht="15" customHeight="1">
      <c r="A25" s="16">
        <v>22</v>
      </c>
      <c r="B25" s="31" t="s">
        <v>63</v>
      </c>
      <c r="C25" s="31" t="s">
        <v>224</v>
      </c>
      <c r="D25" s="32" t="s">
        <v>258</v>
      </c>
      <c r="E25" s="31" t="s">
        <v>253</v>
      </c>
      <c r="F25" s="32" t="s">
        <v>64</v>
      </c>
      <c r="G25" s="16" t="str">
        <f t="shared" si="0"/>
        <v>3.57/km</v>
      </c>
      <c r="H25" s="19">
        <f t="shared" si="2"/>
        <v>0.0021990740740740738</v>
      </c>
      <c r="I25" s="19">
        <f>F25-INDEX($F$4:$F$775,MATCH(D25,$D$4:$D$775,0))</f>
        <v>0.0021527777777777778</v>
      </c>
    </row>
    <row r="26" spans="1:9" s="11" customFormat="1" ht="15" customHeight="1">
      <c r="A26" s="16">
        <v>23</v>
      </c>
      <c r="B26" s="31" t="s">
        <v>65</v>
      </c>
      <c r="C26" s="31" t="s">
        <v>236</v>
      </c>
      <c r="D26" s="32" t="s">
        <v>66</v>
      </c>
      <c r="E26" s="31" t="s">
        <v>67</v>
      </c>
      <c r="F26" s="32" t="s">
        <v>68</v>
      </c>
      <c r="G26" s="16" t="str">
        <f t="shared" si="0"/>
        <v>3.58/km</v>
      </c>
      <c r="H26" s="19">
        <f t="shared" si="2"/>
        <v>0.0022916666666666675</v>
      </c>
      <c r="I26" s="19">
        <f>F26-INDEX($F$4:$F$775,MATCH(D26,$D$4:$D$775,0))</f>
        <v>0</v>
      </c>
    </row>
    <row r="27" spans="1:9" s="12" customFormat="1" ht="15" customHeight="1">
      <c r="A27" s="16">
        <v>24</v>
      </c>
      <c r="B27" s="31" t="s">
        <v>69</v>
      </c>
      <c r="C27" s="31" t="s">
        <v>227</v>
      </c>
      <c r="D27" s="32" t="s">
        <v>259</v>
      </c>
      <c r="E27" s="31" t="s">
        <v>70</v>
      </c>
      <c r="F27" s="32" t="s">
        <v>71</v>
      </c>
      <c r="G27" s="16" t="str">
        <f t="shared" si="0"/>
        <v>3.60/km</v>
      </c>
      <c r="H27" s="19">
        <f t="shared" si="2"/>
        <v>0.0023495370370370354</v>
      </c>
      <c r="I27" s="19">
        <f>F27-INDEX($F$4:$F$775,MATCH(D27,$D$4:$D$775,0))</f>
        <v>0.0021412037037037025</v>
      </c>
    </row>
    <row r="28" spans="1:9" s="11" customFormat="1" ht="15" customHeight="1">
      <c r="A28" s="16">
        <v>25</v>
      </c>
      <c r="B28" s="31" t="s">
        <v>72</v>
      </c>
      <c r="C28" s="31" t="s">
        <v>220</v>
      </c>
      <c r="D28" s="32" t="s">
        <v>261</v>
      </c>
      <c r="E28" s="31" t="s">
        <v>253</v>
      </c>
      <c r="F28" s="32" t="s">
        <v>73</v>
      </c>
      <c r="G28" s="16" t="str">
        <f t="shared" si="0"/>
        <v>4.03/km</v>
      </c>
      <c r="H28" s="19">
        <f t="shared" si="2"/>
        <v>0.002511574074074074</v>
      </c>
      <c r="I28" s="19">
        <f>F28-INDEX($F$4:$F$775,MATCH(D28,$D$4:$D$775,0))</f>
        <v>0.0012500000000000011</v>
      </c>
    </row>
    <row r="29" spans="1:9" s="11" customFormat="1" ht="15" customHeight="1">
      <c r="A29" s="16">
        <v>26</v>
      </c>
      <c r="B29" s="31" t="s">
        <v>74</v>
      </c>
      <c r="C29" s="31" t="s">
        <v>208</v>
      </c>
      <c r="D29" s="32" t="s">
        <v>259</v>
      </c>
      <c r="E29" s="31" t="s">
        <v>253</v>
      </c>
      <c r="F29" s="32" t="s">
        <v>75</v>
      </c>
      <c r="G29" s="16" t="str">
        <f t="shared" si="0"/>
        <v>4.04/km</v>
      </c>
      <c r="H29" s="19">
        <f t="shared" si="2"/>
        <v>0.0025578703703703683</v>
      </c>
      <c r="I29" s="19">
        <f>F29-INDEX($F$4:$F$775,MATCH(D29,$D$4:$D$775,0))</f>
        <v>0.0023495370370370354</v>
      </c>
    </row>
    <row r="30" spans="1:9" s="11" customFormat="1" ht="15" customHeight="1">
      <c r="A30" s="16">
        <v>27</v>
      </c>
      <c r="B30" s="31" t="s">
        <v>76</v>
      </c>
      <c r="C30" s="31" t="s">
        <v>277</v>
      </c>
      <c r="D30" s="32" t="s">
        <v>263</v>
      </c>
      <c r="E30" s="31" t="s">
        <v>253</v>
      </c>
      <c r="F30" s="32" t="s">
        <v>77</v>
      </c>
      <c r="G30" s="16" t="str">
        <f t="shared" si="0"/>
        <v>4.05/km</v>
      </c>
      <c r="H30" s="19">
        <f t="shared" si="2"/>
        <v>0.0026157407407407414</v>
      </c>
      <c r="I30" s="19">
        <f>F30-INDEX($F$4:$F$775,MATCH(D30,$D$4:$D$775,0))</f>
        <v>0</v>
      </c>
    </row>
    <row r="31" spans="1:9" s="11" customFormat="1" ht="15" customHeight="1">
      <c r="A31" s="16">
        <v>28</v>
      </c>
      <c r="B31" s="31" t="s">
        <v>280</v>
      </c>
      <c r="C31" s="31" t="s">
        <v>217</v>
      </c>
      <c r="D31" s="32" t="s">
        <v>259</v>
      </c>
      <c r="E31" s="31" t="s">
        <v>78</v>
      </c>
      <c r="F31" s="32" t="s">
        <v>79</v>
      </c>
      <c r="G31" s="16" t="str">
        <f t="shared" si="0"/>
        <v>4.05/km</v>
      </c>
      <c r="H31" s="19">
        <f t="shared" si="2"/>
        <v>0.0026388888888888885</v>
      </c>
      <c r="I31" s="19">
        <f>F31-INDEX($F$4:$F$775,MATCH(D31,$D$4:$D$775,0))</f>
        <v>0.0024305555555555556</v>
      </c>
    </row>
    <row r="32" spans="1:9" s="11" customFormat="1" ht="15" customHeight="1">
      <c r="A32" s="16">
        <v>29</v>
      </c>
      <c r="B32" s="31" t="s">
        <v>80</v>
      </c>
      <c r="C32" s="31" t="s">
        <v>214</v>
      </c>
      <c r="D32" s="32" t="s">
        <v>259</v>
      </c>
      <c r="E32" s="31" t="s">
        <v>253</v>
      </c>
      <c r="F32" s="32" t="s">
        <v>81</v>
      </c>
      <c r="G32" s="16" t="str">
        <f t="shared" si="0"/>
        <v>4.05/km</v>
      </c>
      <c r="H32" s="19">
        <f t="shared" si="2"/>
        <v>0.002650462962962962</v>
      </c>
      <c r="I32" s="19">
        <f>F32-INDEX($F$4:$F$775,MATCH(D32,$D$4:$D$775,0))</f>
        <v>0.002442129629629629</v>
      </c>
    </row>
    <row r="33" spans="1:9" s="11" customFormat="1" ht="15" customHeight="1">
      <c r="A33" s="16">
        <v>30</v>
      </c>
      <c r="B33" s="31" t="s">
        <v>225</v>
      </c>
      <c r="C33" s="31" t="s">
        <v>82</v>
      </c>
      <c r="D33" s="32" t="s">
        <v>66</v>
      </c>
      <c r="E33" s="31" t="s">
        <v>253</v>
      </c>
      <c r="F33" s="32" t="s">
        <v>83</v>
      </c>
      <c r="G33" s="16" t="str">
        <f t="shared" si="0"/>
        <v>4.06/km</v>
      </c>
      <c r="H33" s="19">
        <f t="shared" si="2"/>
        <v>0.002673611111111111</v>
      </c>
      <c r="I33" s="19">
        <f>F33-INDEX($F$4:$F$775,MATCH(D33,$D$4:$D$775,0))</f>
        <v>0.00038194444444444343</v>
      </c>
    </row>
    <row r="34" spans="1:9" s="11" customFormat="1" ht="15" customHeight="1">
      <c r="A34" s="16">
        <v>31</v>
      </c>
      <c r="B34" s="31" t="s">
        <v>239</v>
      </c>
      <c r="C34" s="31" t="s">
        <v>221</v>
      </c>
      <c r="D34" s="32" t="s">
        <v>259</v>
      </c>
      <c r="E34" s="31" t="s">
        <v>253</v>
      </c>
      <c r="F34" s="32" t="s">
        <v>84</v>
      </c>
      <c r="G34" s="16" t="str">
        <f t="shared" si="0"/>
        <v>4.06/km</v>
      </c>
      <c r="H34" s="19">
        <f t="shared" si="2"/>
        <v>0.0026851851851851846</v>
      </c>
      <c r="I34" s="19">
        <f>F34-INDEX($F$4:$F$775,MATCH(D34,$D$4:$D$775,0))</f>
        <v>0.0024768518518518516</v>
      </c>
    </row>
    <row r="35" spans="1:9" s="11" customFormat="1" ht="15" customHeight="1">
      <c r="A35" s="16">
        <v>32</v>
      </c>
      <c r="B35" s="31" t="s">
        <v>85</v>
      </c>
      <c r="C35" s="31" t="s">
        <v>208</v>
      </c>
      <c r="D35" s="32" t="s">
        <v>20</v>
      </c>
      <c r="E35" s="31" t="s">
        <v>253</v>
      </c>
      <c r="F35" s="32" t="s">
        <v>86</v>
      </c>
      <c r="G35" s="16" t="str">
        <f t="shared" si="0"/>
        <v>4.10/km</v>
      </c>
      <c r="H35" s="19">
        <f t="shared" si="2"/>
        <v>0.0028819444444444457</v>
      </c>
      <c r="I35" s="19">
        <f>F35-INDEX($F$4:$F$775,MATCH(D35,$D$4:$D$775,0))</f>
        <v>0.0028819444444444457</v>
      </c>
    </row>
    <row r="36" spans="1:9" s="11" customFormat="1" ht="15" customHeight="1">
      <c r="A36" s="16">
        <v>33</v>
      </c>
      <c r="B36" s="31" t="s">
        <v>2</v>
      </c>
      <c r="C36" s="31" t="s">
        <v>219</v>
      </c>
      <c r="D36" s="32" t="s">
        <v>261</v>
      </c>
      <c r="E36" s="31" t="s">
        <v>253</v>
      </c>
      <c r="F36" s="32" t="s">
        <v>87</v>
      </c>
      <c r="G36" s="16" t="str">
        <f t="shared" si="0"/>
        <v>4.10/km</v>
      </c>
      <c r="H36" s="19">
        <f t="shared" si="2"/>
        <v>0.002905092592592593</v>
      </c>
      <c r="I36" s="19">
        <f>F36-INDEX($F$4:$F$775,MATCH(D36,$D$4:$D$775,0))</f>
        <v>0.0016435185185185198</v>
      </c>
    </row>
    <row r="37" spans="1:9" s="11" customFormat="1" ht="15" customHeight="1">
      <c r="A37" s="16">
        <v>34</v>
      </c>
      <c r="B37" s="31" t="s">
        <v>88</v>
      </c>
      <c r="C37" s="31" t="s">
        <v>227</v>
      </c>
      <c r="D37" s="32" t="s">
        <v>261</v>
      </c>
      <c r="E37" s="31" t="s">
        <v>89</v>
      </c>
      <c r="F37" s="32" t="s">
        <v>90</v>
      </c>
      <c r="G37" s="16" t="str">
        <f t="shared" si="0"/>
        <v>4.12/km</v>
      </c>
      <c r="H37" s="19">
        <f t="shared" si="2"/>
        <v>0.0029861111111111113</v>
      </c>
      <c r="I37" s="19">
        <f>F37-INDEX($F$4:$F$775,MATCH(D37,$D$4:$D$775,0))</f>
        <v>0.0017245370370370383</v>
      </c>
    </row>
    <row r="38" spans="1:9" s="11" customFormat="1" ht="15" customHeight="1">
      <c r="A38" s="16">
        <v>35</v>
      </c>
      <c r="B38" s="31" t="s">
        <v>91</v>
      </c>
      <c r="C38" s="31" t="s">
        <v>210</v>
      </c>
      <c r="D38" s="32" t="s">
        <v>271</v>
      </c>
      <c r="E38" s="31" t="s">
        <v>36</v>
      </c>
      <c r="F38" s="32" t="s">
        <v>92</v>
      </c>
      <c r="G38" s="16" t="str">
        <f t="shared" si="0"/>
        <v>4.12/km</v>
      </c>
      <c r="H38" s="19">
        <f t="shared" si="2"/>
        <v>0.003020833333333332</v>
      </c>
      <c r="I38" s="19">
        <f>F38-INDEX($F$4:$F$775,MATCH(D38,$D$4:$D$775,0))</f>
        <v>0</v>
      </c>
    </row>
    <row r="39" spans="1:9" s="11" customFormat="1" ht="15" customHeight="1">
      <c r="A39" s="16">
        <v>36</v>
      </c>
      <c r="B39" s="31" t="s">
        <v>241</v>
      </c>
      <c r="C39" s="31" t="s">
        <v>212</v>
      </c>
      <c r="D39" s="32" t="s">
        <v>261</v>
      </c>
      <c r="E39" s="31" t="s">
        <v>253</v>
      </c>
      <c r="F39" s="32" t="s">
        <v>92</v>
      </c>
      <c r="G39" s="16" t="str">
        <f t="shared" si="0"/>
        <v>4.12/km</v>
      </c>
      <c r="H39" s="19">
        <f t="shared" si="2"/>
        <v>0.003020833333333332</v>
      </c>
      <c r="I39" s="19">
        <f>F39-INDEX($F$4:$F$775,MATCH(D39,$D$4:$D$775,0))</f>
        <v>0.001759259259259259</v>
      </c>
    </row>
    <row r="40" spans="1:9" s="11" customFormat="1" ht="15" customHeight="1">
      <c r="A40" s="16">
        <v>37</v>
      </c>
      <c r="B40" s="31" t="s">
        <v>93</v>
      </c>
      <c r="C40" s="31" t="s">
        <v>243</v>
      </c>
      <c r="D40" s="32" t="s">
        <v>260</v>
      </c>
      <c r="E40" s="31" t="s">
        <v>253</v>
      </c>
      <c r="F40" s="32" t="s">
        <v>94</v>
      </c>
      <c r="G40" s="16" t="str">
        <f t="shared" si="0"/>
        <v>4.13/km</v>
      </c>
      <c r="H40" s="19">
        <f t="shared" si="2"/>
        <v>0.003043981481481479</v>
      </c>
      <c r="I40" s="19">
        <f>F40-INDEX($F$4:$F$775,MATCH(D40,$D$4:$D$775,0))</f>
        <v>0</v>
      </c>
    </row>
    <row r="41" spans="1:9" s="11" customFormat="1" ht="15" customHeight="1">
      <c r="A41" s="16">
        <v>38</v>
      </c>
      <c r="B41" s="31" t="s">
        <v>274</v>
      </c>
      <c r="C41" s="31" t="s">
        <v>219</v>
      </c>
      <c r="D41" s="32" t="s">
        <v>259</v>
      </c>
      <c r="E41" s="31" t="s">
        <v>253</v>
      </c>
      <c r="F41" s="32" t="s">
        <v>95</v>
      </c>
      <c r="G41" s="16" t="str">
        <f t="shared" si="0"/>
        <v>4.13/km</v>
      </c>
      <c r="H41" s="19">
        <f t="shared" si="2"/>
        <v>0.003055555555555556</v>
      </c>
      <c r="I41" s="19">
        <f>F41-INDEX($F$4:$F$775,MATCH(D41,$D$4:$D$775,0))</f>
        <v>0.002847222222222223</v>
      </c>
    </row>
    <row r="42" spans="1:9" s="11" customFormat="1" ht="15" customHeight="1">
      <c r="A42" s="16">
        <v>39</v>
      </c>
      <c r="B42" s="31" t="s">
        <v>96</v>
      </c>
      <c r="C42" s="31" t="s">
        <v>214</v>
      </c>
      <c r="D42" s="32" t="s">
        <v>20</v>
      </c>
      <c r="E42" s="31" t="s">
        <v>7</v>
      </c>
      <c r="F42" s="32" t="s">
        <v>97</v>
      </c>
      <c r="G42" s="16" t="str">
        <f t="shared" si="0"/>
        <v>4.13/km</v>
      </c>
      <c r="H42" s="19">
        <f t="shared" si="2"/>
        <v>0.0030671296296296297</v>
      </c>
      <c r="I42" s="19">
        <f>F42-INDEX($F$4:$F$775,MATCH(D42,$D$4:$D$775,0))</f>
        <v>0.0030671296296296297</v>
      </c>
    </row>
    <row r="43" spans="1:9" s="11" customFormat="1" ht="15" customHeight="1">
      <c r="A43" s="16">
        <v>40</v>
      </c>
      <c r="B43" s="31" t="s">
        <v>98</v>
      </c>
      <c r="C43" s="31" t="s">
        <v>224</v>
      </c>
      <c r="D43" s="32" t="s">
        <v>258</v>
      </c>
      <c r="E43" s="31" t="s">
        <v>253</v>
      </c>
      <c r="F43" s="32" t="s">
        <v>99</v>
      </c>
      <c r="G43" s="16" t="str">
        <f t="shared" si="0"/>
        <v>4.14/km</v>
      </c>
      <c r="H43" s="19">
        <f t="shared" si="2"/>
        <v>0.0031134259259259257</v>
      </c>
      <c r="I43" s="19">
        <f>F43-INDEX($F$4:$F$775,MATCH(D43,$D$4:$D$775,0))</f>
        <v>0.0030671296296296297</v>
      </c>
    </row>
    <row r="44" spans="1:9" s="11" customFormat="1" ht="15" customHeight="1">
      <c r="A44" s="16">
        <v>41</v>
      </c>
      <c r="B44" s="31" t="s">
        <v>100</v>
      </c>
      <c r="C44" s="31" t="s">
        <v>256</v>
      </c>
      <c r="D44" s="32" t="s">
        <v>258</v>
      </c>
      <c r="E44" s="31" t="s">
        <v>253</v>
      </c>
      <c r="F44" s="32" t="s">
        <v>101</v>
      </c>
      <c r="G44" s="16" t="str">
        <f t="shared" si="0"/>
        <v>4.16/km</v>
      </c>
      <c r="H44" s="19">
        <f t="shared" si="2"/>
        <v>0.003217592592592593</v>
      </c>
      <c r="I44" s="19">
        <f>F44-INDEX($F$4:$F$775,MATCH(D44,$D$4:$D$775,0))</f>
        <v>0.003171296296296297</v>
      </c>
    </row>
    <row r="45" spans="1:9" s="11" customFormat="1" ht="15" customHeight="1">
      <c r="A45" s="16">
        <v>42</v>
      </c>
      <c r="B45" s="31" t="s">
        <v>102</v>
      </c>
      <c r="C45" s="31" t="s">
        <v>249</v>
      </c>
      <c r="D45" s="32" t="s">
        <v>261</v>
      </c>
      <c r="E45" s="31" t="s">
        <v>251</v>
      </c>
      <c r="F45" s="32" t="s">
        <v>103</v>
      </c>
      <c r="G45" s="16" t="str">
        <f t="shared" si="0"/>
        <v>4.19/km</v>
      </c>
      <c r="H45" s="19">
        <f t="shared" si="2"/>
        <v>0.003356481481481483</v>
      </c>
      <c r="I45" s="19">
        <f>F45-INDEX($F$4:$F$775,MATCH(D45,$D$4:$D$775,0))</f>
        <v>0.00209490740740741</v>
      </c>
    </row>
    <row r="46" spans="1:9" s="11" customFormat="1" ht="15" customHeight="1">
      <c r="A46" s="16">
        <v>43</v>
      </c>
      <c r="B46" s="31" t="s">
        <v>8</v>
      </c>
      <c r="C46" s="31" t="s">
        <v>231</v>
      </c>
      <c r="D46" s="32" t="s">
        <v>20</v>
      </c>
      <c r="E46" s="31" t="s">
        <v>5</v>
      </c>
      <c r="F46" s="32" t="s">
        <v>104</v>
      </c>
      <c r="G46" s="16" t="str">
        <f t="shared" si="0"/>
        <v>4.19/km</v>
      </c>
      <c r="H46" s="19">
        <f t="shared" si="2"/>
        <v>0.0033680555555555564</v>
      </c>
      <c r="I46" s="19">
        <f>F46-INDEX($F$4:$F$775,MATCH(D46,$D$4:$D$775,0))</f>
        <v>0.0033680555555555564</v>
      </c>
    </row>
    <row r="47" spans="1:9" s="11" customFormat="1" ht="15" customHeight="1">
      <c r="A47" s="16">
        <v>44</v>
      </c>
      <c r="B47" s="31" t="s">
        <v>9</v>
      </c>
      <c r="C47" s="31" t="s">
        <v>10</v>
      </c>
      <c r="D47" s="32" t="s">
        <v>263</v>
      </c>
      <c r="E47" s="31" t="s">
        <v>0</v>
      </c>
      <c r="F47" s="32" t="s">
        <v>105</v>
      </c>
      <c r="G47" s="16" t="str">
        <f t="shared" si="0"/>
        <v>4.20/km</v>
      </c>
      <c r="H47" s="19">
        <f t="shared" si="2"/>
        <v>0.0034375000000000013</v>
      </c>
      <c r="I47" s="19">
        <f>F47-INDEX($F$4:$F$775,MATCH(D47,$D$4:$D$775,0))</f>
        <v>0.0008217592592592599</v>
      </c>
    </row>
    <row r="48" spans="1:9" s="11" customFormat="1" ht="15" customHeight="1">
      <c r="A48" s="16">
        <v>45</v>
      </c>
      <c r="B48" s="31" t="s">
        <v>106</v>
      </c>
      <c r="C48" s="31" t="s">
        <v>107</v>
      </c>
      <c r="D48" s="32" t="s">
        <v>279</v>
      </c>
      <c r="E48" s="31" t="s">
        <v>0</v>
      </c>
      <c r="F48" s="32" t="s">
        <v>108</v>
      </c>
      <c r="G48" s="16" t="str">
        <f t="shared" si="0"/>
        <v>4.21/km</v>
      </c>
      <c r="H48" s="19">
        <f t="shared" si="2"/>
        <v>0.0034606481481481485</v>
      </c>
      <c r="I48" s="19">
        <f>F48-INDEX($F$4:$F$775,MATCH(D48,$D$4:$D$775,0))</f>
        <v>0</v>
      </c>
    </row>
    <row r="49" spans="1:9" s="11" customFormat="1" ht="15" customHeight="1">
      <c r="A49" s="43">
        <v>46</v>
      </c>
      <c r="B49" s="44" t="s">
        <v>109</v>
      </c>
      <c r="C49" s="44" t="s">
        <v>205</v>
      </c>
      <c r="D49" s="43" t="s">
        <v>259</v>
      </c>
      <c r="E49" s="44" t="s">
        <v>257</v>
      </c>
      <c r="F49" s="43" t="s">
        <v>110</v>
      </c>
      <c r="G49" s="43" t="str">
        <f t="shared" si="0"/>
        <v>4.21/km</v>
      </c>
      <c r="H49" s="45">
        <f t="shared" si="2"/>
        <v>0.003472222222222222</v>
      </c>
      <c r="I49" s="45">
        <f>F49-INDEX($F$4:$F$775,MATCH(D49,$D$4:$D$775,0))</f>
        <v>0.003263888888888889</v>
      </c>
    </row>
    <row r="50" spans="1:9" s="11" customFormat="1" ht="15" customHeight="1">
      <c r="A50" s="16">
        <v>47</v>
      </c>
      <c r="B50" s="31" t="s">
        <v>111</v>
      </c>
      <c r="C50" s="31" t="s">
        <v>214</v>
      </c>
      <c r="D50" s="32" t="s">
        <v>260</v>
      </c>
      <c r="E50" s="31" t="s">
        <v>11</v>
      </c>
      <c r="F50" s="32" t="s">
        <v>112</v>
      </c>
      <c r="G50" s="16" t="str">
        <f t="shared" si="0"/>
        <v>4.23/km</v>
      </c>
      <c r="H50" s="19">
        <f t="shared" si="2"/>
        <v>0.003564814814814814</v>
      </c>
      <c r="I50" s="19">
        <f>F50-INDEX($F$4:$F$775,MATCH(D50,$D$4:$D$775,0))</f>
        <v>0.000520833333333335</v>
      </c>
    </row>
    <row r="51" spans="1:9" s="11" customFormat="1" ht="15" customHeight="1">
      <c r="A51" s="16">
        <v>48</v>
      </c>
      <c r="B51" s="31" t="s">
        <v>113</v>
      </c>
      <c r="C51" s="31" t="s">
        <v>16</v>
      </c>
      <c r="D51" s="32" t="s">
        <v>66</v>
      </c>
      <c r="E51" s="31" t="s">
        <v>253</v>
      </c>
      <c r="F51" s="32" t="s">
        <v>114</v>
      </c>
      <c r="G51" s="16" t="str">
        <f t="shared" si="0"/>
        <v>4.23/km</v>
      </c>
      <c r="H51" s="19">
        <f t="shared" si="2"/>
        <v>0.0035763888888888894</v>
      </c>
      <c r="I51" s="19">
        <f>F51-INDEX($F$4:$F$775,MATCH(D51,$D$4:$D$775,0))</f>
        <v>0.0012847222222222218</v>
      </c>
    </row>
    <row r="52" spans="1:9" s="11" customFormat="1" ht="15" customHeight="1">
      <c r="A52" s="16">
        <v>49</v>
      </c>
      <c r="B52" s="31" t="s">
        <v>115</v>
      </c>
      <c r="C52" s="31" t="s">
        <v>221</v>
      </c>
      <c r="D52" s="32" t="s">
        <v>263</v>
      </c>
      <c r="E52" s="31" t="s">
        <v>116</v>
      </c>
      <c r="F52" s="32" t="s">
        <v>117</v>
      </c>
      <c r="G52" s="16" t="str">
        <f t="shared" si="0"/>
        <v>4.25/km</v>
      </c>
      <c r="H52" s="19">
        <f t="shared" si="2"/>
        <v>0.0036921296296296303</v>
      </c>
      <c r="I52" s="19">
        <f>F52-INDEX($F$4:$F$775,MATCH(D52,$D$4:$D$775,0))</f>
        <v>0.0010763888888888889</v>
      </c>
    </row>
    <row r="53" spans="1:9" s="13" customFormat="1" ht="15" customHeight="1">
      <c r="A53" s="16">
        <v>50</v>
      </c>
      <c r="B53" s="31" t="s">
        <v>118</v>
      </c>
      <c r="C53" s="31" t="s">
        <v>209</v>
      </c>
      <c r="D53" s="32" t="s">
        <v>259</v>
      </c>
      <c r="E53" s="31" t="s">
        <v>253</v>
      </c>
      <c r="F53" s="32" t="s">
        <v>119</v>
      </c>
      <c r="G53" s="16" t="str">
        <f t="shared" si="0"/>
        <v>4.37/km</v>
      </c>
      <c r="H53" s="19">
        <f t="shared" si="2"/>
        <v>0.004317129629629631</v>
      </c>
      <c r="I53" s="19">
        <f>F53-INDEX($F$4:$F$775,MATCH(D53,$D$4:$D$775,0))</f>
        <v>0.004108796296296298</v>
      </c>
    </row>
    <row r="54" spans="1:9" s="11" customFormat="1" ht="15" customHeight="1">
      <c r="A54" s="16">
        <v>51</v>
      </c>
      <c r="B54" s="31" t="s">
        <v>238</v>
      </c>
      <c r="C54" s="31" t="s">
        <v>216</v>
      </c>
      <c r="D54" s="32" t="s">
        <v>261</v>
      </c>
      <c r="E54" s="31" t="s">
        <v>253</v>
      </c>
      <c r="F54" s="32" t="s">
        <v>120</v>
      </c>
      <c r="G54" s="16" t="str">
        <f t="shared" si="0"/>
        <v>4.38/km</v>
      </c>
      <c r="H54" s="19">
        <f t="shared" si="2"/>
        <v>0.004328703703703704</v>
      </c>
      <c r="I54" s="19">
        <f>F54-INDEX($F$4:$F$775,MATCH(D54,$D$4:$D$775,0))</f>
        <v>0.0030671296296296315</v>
      </c>
    </row>
    <row r="55" spans="1:9" s="11" customFormat="1" ht="15" customHeight="1">
      <c r="A55" s="16">
        <v>52</v>
      </c>
      <c r="B55" s="31" t="s">
        <v>17</v>
      </c>
      <c r="C55" s="31" t="s">
        <v>213</v>
      </c>
      <c r="D55" s="32" t="s">
        <v>260</v>
      </c>
      <c r="E55" s="31" t="s">
        <v>121</v>
      </c>
      <c r="F55" s="32" t="s">
        <v>122</v>
      </c>
      <c r="G55" s="16" t="str">
        <f t="shared" si="0"/>
        <v>4.39/km</v>
      </c>
      <c r="H55" s="19">
        <f t="shared" si="2"/>
        <v>0.004398148148148149</v>
      </c>
      <c r="I55" s="19">
        <f>F55-INDEX($F$4:$F$775,MATCH(D55,$D$4:$D$775,0))</f>
        <v>0.0013541666666666702</v>
      </c>
    </row>
    <row r="56" spans="1:9" s="11" customFormat="1" ht="15" customHeight="1">
      <c r="A56" s="16">
        <v>53</v>
      </c>
      <c r="B56" s="31" t="s">
        <v>262</v>
      </c>
      <c r="C56" s="31" t="s">
        <v>223</v>
      </c>
      <c r="D56" s="32" t="s">
        <v>20</v>
      </c>
      <c r="E56" s="31" t="s">
        <v>253</v>
      </c>
      <c r="F56" s="32" t="s">
        <v>123</v>
      </c>
      <c r="G56" s="16" t="str">
        <f t="shared" si="0"/>
        <v>4.42/km</v>
      </c>
      <c r="H56" s="19">
        <f t="shared" si="2"/>
        <v>0.004537037037037037</v>
      </c>
      <c r="I56" s="19">
        <f>F56-INDEX($F$4:$F$775,MATCH(D56,$D$4:$D$775,0))</f>
        <v>0.004537037037037037</v>
      </c>
    </row>
    <row r="57" spans="1:9" s="11" customFormat="1" ht="15" customHeight="1">
      <c r="A57" s="16">
        <v>54</v>
      </c>
      <c r="B57" s="31" t="s">
        <v>124</v>
      </c>
      <c r="C57" s="31" t="s">
        <v>218</v>
      </c>
      <c r="D57" s="32" t="s">
        <v>260</v>
      </c>
      <c r="E57" s="31" t="s">
        <v>125</v>
      </c>
      <c r="F57" s="32" t="s">
        <v>126</v>
      </c>
      <c r="G57" s="16" t="str">
        <f t="shared" si="0"/>
        <v>4.42/km</v>
      </c>
      <c r="H57" s="19">
        <f t="shared" si="2"/>
        <v>0.004548611111111111</v>
      </c>
      <c r="I57" s="19">
        <f>F57-INDEX($F$4:$F$775,MATCH(D57,$D$4:$D$775,0))</f>
        <v>0.0015046296296296318</v>
      </c>
    </row>
    <row r="58" spans="1:9" s="11" customFormat="1" ht="15" customHeight="1">
      <c r="A58" s="16">
        <v>55</v>
      </c>
      <c r="B58" s="31" t="s">
        <v>127</v>
      </c>
      <c r="C58" s="31" t="s">
        <v>227</v>
      </c>
      <c r="D58" s="32" t="s">
        <v>263</v>
      </c>
      <c r="E58" s="31" t="s">
        <v>253</v>
      </c>
      <c r="F58" s="32" t="s">
        <v>128</v>
      </c>
      <c r="G58" s="16" t="str">
        <f t="shared" si="0"/>
        <v>4.43/km</v>
      </c>
      <c r="H58" s="19">
        <f t="shared" si="2"/>
        <v>0.004629629629629631</v>
      </c>
      <c r="I58" s="19">
        <f>F58-INDEX($F$4:$F$775,MATCH(D58,$D$4:$D$775,0))</f>
        <v>0.0020138888888888897</v>
      </c>
    </row>
    <row r="59" spans="1:9" ht="15" customHeight="1">
      <c r="A59" s="16">
        <v>56</v>
      </c>
      <c r="B59" s="31" t="s">
        <v>12</v>
      </c>
      <c r="C59" s="31" t="s">
        <v>13</v>
      </c>
      <c r="D59" s="32" t="s">
        <v>260</v>
      </c>
      <c r="E59" s="31" t="s">
        <v>7</v>
      </c>
      <c r="F59" s="32" t="s">
        <v>129</v>
      </c>
      <c r="G59" s="16" t="str">
        <f t="shared" si="0"/>
        <v>4.45/km</v>
      </c>
      <c r="H59" s="19">
        <f t="shared" si="2"/>
        <v>0.004699074074074074</v>
      </c>
      <c r="I59" s="19">
        <f>F59-INDEX($F$4:$F$775,MATCH(D59,$D$4:$D$775,0))</f>
        <v>0.0016550925925925952</v>
      </c>
    </row>
    <row r="60" spans="1:9" ht="15" customHeight="1">
      <c r="A60" s="16">
        <v>57</v>
      </c>
      <c r="B60" s="31" t="s">
        <v>130</v>
      </c>
      <c r="C60" s="31" t="s">
        <v>214</v>
      </c>
      <c r="D60" s="32" t="s">
        <v>261</v>
      </c>
      <c r="E60" s="31" t="s">
        <v>131</v>
      </c>
      <c r="F60" s="32" t="s">
        <v>132</v>
      </c>
      <c r="G60" s="16" t="str">
        <f t="shared" si="0"/>
        <v>4.47/km</v>
      </c>
      <c r="H60" s="19">
        <f t="shared" si="2"/>
        <v>0.004803240740740742</v>
      </c>
      <c r="I60" s="19">
        <f>F60-INDEX($F$4:$F$775,MATCH(D60,$D$4:$D$775,0))</f>
        <v>0.0035416666666666687</v>
      </c>
    </row>
    <row r="61" spans="1:9" ht="15" customHeight="1">
      <c r="A61" s="16">
        <v>58</v>
      </c>
      <c r="B61" s="31" t="s">
        <v>133</v>
      </c>
      <c r="C61" s="31" t="s">
        <v>246</v>
      </c>
      <c r="D61" s="32" t="s">
        <v>261</v>
      </c>
      <c r="E61" s="31" t="s">
        <v>253</v>
      </c>
      <c r="F61" s="32" t="s">
        <v>134</v>
      </c>
      <c r="G61" s="16" t="str">
        <f t="shared" si="0"/>
        <v>4.54/km</v>
      </c>
      <c r="H61" s="19">
        <f t="shared" si="2"/>
        <v>0.005162037037037036</v>
      </c>
      <c r="I61" s="19">
        <f>F61-INDEX($F$4:$F$775,MATCH(D61,$D$4:$D$775,0))</f>
        <v>0.003900462962962963</v>
      </c>
    </row>
    <row r="62" spans="1:9" ht="15" customHeight="1">
      <c r="A62" s="16">
        <v>59</v>
      </c>
      <c r="B62" s="31" t="s">
        <v>135</v>
      </c>
      <c r="C62" s="31" t="s">
        <v>226</v>
      </c>
      <c r="D62" s="32" t="s">
        <v>260</v>
      </c>
      <c r="E62" s="31" t="s">
        <v>36</v>
      </c>
      <c r="F62" s="32" t="s">
        <v>136</v>
      </c>
      <c r="G62" s="16" t="str">
        <f t="shared" si="0"/>
        <v>4.54/km</v>
      </c>
      <c r="H62" s="19">
        <f t="shared" si="2"/>
        <v>0.005185185185185185</v>
      </c>
      <c r="I62" s="19">
        <f>F62-INDEX($F$4:$F$775,MATCH(D62,$D$4:$D$775,0))</f>
        <v>0.002141203703703706</v>
      </c>
    </row>
    <row r="63" spans="1:9" ht="15" customHeight="1">
      <c r="A63" s="16">
        <v>60</v>
      </c>
      <c r="B63" s="31" t="s">
        <v>137</v>
      </c>
      <c r="C63" s="31" t="s">
        <v>240</v>
      </c>
      <c r="D63" s="32" t="s">
        <v>272</v>
      </c>
      <c r="E63" s="31" t="s">
        <v>138</v>
      </c>
      <c r="F63" s="32" t="s">
        <v>139</v>
      </c>
      <c r="G63" s="16" t="str">
        <f t="shared" si="0"/>
        <v>4.55/km</v>
      </c>
      <c r="H63" s="19">
        <f t="shared" si="2"/>
        <v>0.005231481481481481</v>
      </c>
      <c r="I63" s="19">
        <f>F63-INDEX($F$4:$F$775,MATCH(D63,$D$4:$D$775,0))</f>
        <v>0</v>
      </c>
    </row>
    <row r="64" spans="1:9" ht="15" customHeight="1">
      <c r="A64" s="16">
        <v>61</v>
      </c>
      <c r="B64" s="31" t="s">
        <v>140</v>
      </c>
      <c r="C64" s="31" t="s">
        <v>141</v>
      </c>
      <c r="D64" s="32" t="s">
        <v>261</v>
      </c>
      <c r="E64" s="31" t="s">
        <v>11</v>
      </c>
      <c r="F64" s="32" t="s">
        <v>142</v>
      </c>
      <c r="G64" s="16" t="str">
        <f t="shared" si="0"/>
        <v>4.59/km</v>
      </c>
      <c r="H64" s="19">
        <f t="shared" si="2"/>
        <v>0.005451388888888889</v>
      </c>
      <c r="I64" s="19">
        <f>F64-INDEX($F$4:$F$775,MATCH(D64,$D$4:$D$775,0))</f>
        <v>0.004189814814814816</v>
      </c>
    </row>
    <row r="65" spans="1:9" ht="15" customHeight="1">
      <c r="A65" s="16">
        <v>62</v>
      </c>
      <c r="B65" s="31" t="s">
        <v>143</v>
      </c>
      <c r="C65" s="31" t="s">
        <v>207</v>
      </c>
      <c r="D65" s="32" t="s">
        <v>271</v>
      </c>
      <c r="E65" s="31" t="s">
        <v>253</v>
      </c>
      <c r="F65" s="32" t="s">
        <v>144</v>
      </c>
      <c r="G65" s="16" t="str">
        <f t="shared" si="0"/>
        <v>5.01/km</v>
      </c>
      <c r="H65" s="19">
        <f t="shared" si="2"/>
        <v>0.0055324074074074095</v>
      </c>
      <c r="I65" s="19">
        <f>F65-INDEX($F$4:$F$775,MATCH(D65,$D$4:$D$775,0))</f>
        <v>0.0025115740740740775</v>
      </c>
    </row>
    <row r="66" spans="1:9" ht="15" customHeight="1">
      <c r="A66" s="16">
        <v>63</v>
      </c>
      <c r="B66" s="31" t="s">
        <v>145</v>
      </c>
      <c r="C66" s="31" t="s">
        <v>146</v>
      </c>
      <c r="D66" s="32" t="s">
        <v>66</v>
      </c>
      <c r="E66" s="31" t="s">
        <v>147</v>
      </c>
      <c r="F66" s="32" t="s">
        <v>148</v>
      </c>
      <c r="G66" s="16" t="str">
        <f t="shared" si="0"/>
        <v>5.02/km</v>
      </c>
      <c r="H66" s="19">
        <f t="shared" si="2"/>
        <v>0.005624999999999998</v>
      </c>
      <c r="I66" s="19">
        <f>F66-INDEX($F$4:$F$775,MATCH(D66,$D$4:$D$775,0))</f>
        <v>0.0033333333333333305</v>
      </c>
    </row>
    <row r="67" spans="1:9" ht="15" customHeight="1">
      <c r="A67" s="43">
        <v>64</v>
      </c>
      <c r="B67" s="44" t="s">
        <v>229</v>
      </c>
      <c r="C67" s="44" t="s">
        <v>149</v>
      </c>
      <c r="D67" s="43" t="s">
        <v>264</v>
      </c>
      <c r="E67" s="44" t="s">
        <v>257</v>
      </c>
      <c r="F67" s="43" t="s">
        <v>150</v>
      </c>
      <c r="G67" s="43" t="str">
        <f t="shared" si="0"/>
        <v>5.04/km</v>
      </c>
      <c r="H67" s="45">
        <f t="shared" si="2"/>
        <v>0.005729166666666667</v>
      </c>
      <c r="I67" s="45">
        <f>F67-INDEX($F$4:$F$775,MATCH(D67,$D$4:$D$775,0))</f>
        <v>0</v>
      </c>
    </row>
    <row r="68" spans="1:9" ht="15" customHeight="1">
      <c r="A68" s="16">
        <v>65</v>
      </c>
      <c r="B68" s="31" t="s">
        <v>151</v>
      </c>
      <c r="C68" s="31" t="s">
        <v>206</v>
      </c>
      <c r="D68" s="32" t="s">
        <v>261</v>
      </c>
      <c r="E68" s="31" t="s">
        <v>11</v>
      </c>
      <c r="F68" s="32" t="s">
        <v>152</v>
      </c>
      <c r="G68" s="16" t="str">
        <f aca="true" t="shared" si="3" ref="G68:G87">TEXT(INT((HOUR(F68)*3600+MINUTE(F68)*60+SECOND(F68))/$I$2/60),"0")&amp;"."&amp;TEXT(MOD((HOUR(F68)*3600+MINUTE(F68)*60+SECOND(F68))/$I$2,60),"00")&amp;"/km"</f>
        <v>5.07/km</v>
      </c>
      <c r="H68" s="19">
        <f t="shared" si="2"/>
        <v>0.00584490740740741</v>
      </c>
      <c r="I68" s="19">
        <f>F68-INDEX($F$4:$F$775,MATCH(D68,$D$4:$D$775,0))</f>
        <v>0.004583333333333337</v>
      </c>
    </row>
    <row r="69" spans="1:9" ht="15" customHeight="1">
      <c r="A69" s="16">
        <v>66</v>
      </c>
      <c r="B69" s="31" t="s">
        <v>153</v>
      </c>
      <c r="C69" s="31" t="s">
        <v>270</v>
      </c>
      <c r="D69" s="32" t="s">
        <v>271</v>
      </c>
      <c r="E69" s="31" t="s">
        <v>154</v>
      </c>
      <c r="F69" s="32" t="s">
        <v>155</v>
      </c>
      <c r="G69" s="16" t="str">
        <f t="shared" si="3"/>
        <v>5.09/km</v>
      </c>
      <c r="H69" s="19">
        <f t="shared" si="2"/>
        <v>0.005960648148148149</v>
      </c>
      <c r="I69" s="19">
        <f>F69-INDEX($F$4:$F$775,MATCH(D69,$D$4:$D$775,0))</f>
        <v>0.002939814814814817</v>
      </c>
    </row>
    <row r="70" spans="1:9" ht="15" customHeight="1">
      <c r="A70" s="16">
        <v>67</v>
      </c>
      <c r="B70" s="31" t="s">
        <v>156</v>
      </c>
      <c r="C70" s="31" t="s">
        <v>248</v>
      </c>
      <c r="D70" s="32" t="s">
        <v>271</v>
      </c>
      <c r="E70" s="31" t="s">
        <v>278</v>
      </c>
      <c r="F70" s="32" t="s">
        <v>157</v>
      </c>
      <c r="G70" s="16" t="str">
        <f t="shared" si="3"/>
        <v>5.18/km</v>
      </c>
      <c r="H70" s="19">
        <f t="shared" si="2"/>
        <v>0.006458333333333333</v>
      </c>
      <c r="I70" s="19">
        <f>F70-INDEX($F$4:$F$775,MATCH(D70,$D$4:$D$775,0))</f>
        <v>0.0034375000000000013</v>
      </c>
    </row>
    <row r="71" spans="1:9" ht="15" customHeight="1">
      <c r="A71" s="16">
        <v>68</v>
      </c>
      <c r="B71" s="31" t="s">
        <v>158</v>
      </c>
      <c r="C71" s="31" t="s">
        <v>242</v>
      </c>
      <c r="D71" s="32" t="s">
        <v>265</v>
      </c>
      <c r="E71" s="31" t="s">
        <v>147</v>
      </c>
      <c r="F71" s="32" t="s">
        <v>159</v>
      </c>
      <c r="G71" s="16" t="str">
        <f t="shared" si="3"/>
        <v>5.21/km</v>
      </c>
      <c r="H71" s="19">
        <f t="shared" si="2"/>
        <v>0.0065740740740740725</v>
      </c>
      <c r="I71" s="19">
        <f>F71-INDEX($F$4:$F$775,MATCH(D71,$D$4:$D$775,0))</f>
        <v>0</v>
      </c>
    </row>
    <row r="72" spans="1:9" ht="15" customHeight="1">
      <c r="A72" s="16">
        <v>69</v>
      </c>
      <c r="B72" s="31" t="s">
        <v>160</v>
      </c>
      <c r="C72" s="31" t="s">
        <v>254</v>
      </c>
      <c r="D72" s="32" t="s">
        <v>265</v>
      </c>
      <c r="E72" s="31" t="s">
        <v>147</v>
      </c>
      <c r="F72" s="32" t="s">
        <v>161</v>
      </c>
      <c r="G72" s="16" t="str">
        <f t="shared" si="3"/>
        <v>5.21/km</v>
      </c>
      <c r="H72" s="19">
        <f t="shared" si="2"/>
        <v>0.006585648148148146</v>
      </c>
      <c r="I72" s="19">
        <f>F72-INDEX($F$4:$F$775,MATCH(D72,$D$4:$D$775,0))</f>
        <v>1.157407407407357E-05</v>
      </c>
    </row>
    <row r="73" spans="1:9" ht="15" customHeight="1">
      <c r="A73" s="16">
        <v>70</v>
      </c>
      <c r="B73" s="31" t="s">
        <v>268</v>
      </c>
      <c r="C73" s="31" t="s">
        <v>208</v>
      </c>
      <c r="D73" s="32" t="s">
        <v>261</v>
      </c>
      <c r="E73" s="31" t="s">
        <v>162</v>
      </c>
      <c r="F73" s="32" t="s">
        <v>163</v>
      </c>
      <c r="G73" s="16" t="str">
        <f t="shared" si="3"/>
        <v>5.35/km</v>
      </c>
      <c r="H73" s="19">
        <f t="shared" si="2"/>
        <v>0.007303240740740742</v>
      </c>
      <c r="I73" s="19">
        <f>F73-INDEX($F$4:$F$775,MATCH(D73,$D$4:$D$775,0))</f>
        <v>0.006041666666666669</v>
      </c>
    </row>
    <row r="74" spans="1:9" ht="15" customHeight="1">
      <c r="A74" s="43">
        <v>71</v>
      </c>
      <c r="B74" s="44" t="s">
        <v>164</v>
      </c>
      <c r="C74" s="44" t="s">
        <v>252</v>
      </c>
      <c r="D74" s="43" t="s">
        <v>265</v>
      </c>
      <c r="E74" s="44" t="s">
        <v>257</v>
      </c>
      <c r="F74" s="43" t="s">
        <v>165</v>
      </c>
      <c r="G74" s="43" t="str">
        <f t="shared" si="3"/>
        <v>5.38/km</v>
      </c>
      <c r="H74" s="45">
        <f t="shared" si="2"/>
        <v>0.007465277777777779</v>
      </c>
      <c r="I74" s="45">
        <f>F74-INDEX($F$4:$F$775,MATCH(D74,$D$4:$D$775,0))</f>
        <v>0.0008912037037037066</v>
      </c>
    </row>
    <row r="75" spans="1:9" ht="15" customHeight="1">
      <c r="A75" s="43">
        <v>72</v>
      </c>
      <c r="B75" s="44" t="s">
        <v>166</v>
      </c>
      <c r="C75" s="44" t="s">
        <v>236</v>
      </c>
      <c r="D75" s="43" t="s">
        <v>266</v>
      </c>
      <c r="E75" s="44" t="s">
        <v>257</v>
      </c>
      <c r="F75" s="43" t="s">
        <v>167</v>
      </c>
      <c r="G75" s="43" t="str">
        <f t="shared" si="3"/>
        <v>5.38/km</v>
      </c>
      <c r="H75" s="45">
        <f t="shared" si="2"/>
        <v>0.007488425925925926</v>
      </c>
      <c r="I75" s="45">
        <f>F75-INDEX($F$4:$F$775,MATCH(D75,$D$4:$D$775,0))</f>
        <v>0</v>
      </c>
    </row>
    <row r="76" spans="1:9" ht="15" customHeight="1">
      <c r="A76" s="16">
        <v>73</v>
      </c>
      <c r="B76" s="31" t="s">
        <v>168</v>
      </c>
      <c r="C76" s="31" t="s">
        <v>169</v>
      </c>
      <c r="D76" s="32" t="s">
        <v>259</v>
      </c>
      <c r="E76" s="31" t="s">
        <v>253</v>
      </c>
      <c r="F76" s="32" t="s">
        <v>170</v>
      </c>
      <c r="G76" s="16" t="str">
        <f t="shared" si="3"/>
        <v>5.40/km</v>
      </c>
      <c r="H76" s="19">
        <f t="shared" si="2"/>
        <v>0.007604166666666669</v>
      </c>
      <c r="I76" s="19">
        <f>F76-INDEX($F$4:$F$775,MATCH(D76,$D$4:$D$775,0))</f>
        <v>0.007395833333333336</v>
      </c>
    </row>
    <row r="77" spans="1:9" ht="15" customHeight="1">
      <c r="A77" s="16">
        <v>74</v>
      </c>
      <c r="B77" s="31" t="s">
        <v>275</v>
      </c>
      <c r="C77" s="31" t="s">
        <v>230</v>
      </c>
      <c r="D77" s="32" t="s">
        <v>261</v>
      </c>
      <c r="E77" s="31" t="s">
        <v>253</v>
      </c>
      <c r="F77" s="32" t="s">
        <v>170</v>
      </c>
      <c r="G77" s="16" t="str">
        <f t="shared" si="3"/>
        <v>5.40/km</v>
      </c>
      <c r="H77" s="19">
        <f t="shared" si="2"/>
        <v>0.007604166666666669</v>
      </c>
      <c r="I77" s="19">
        <f>F77-INDEX($F$4:$F$775,MATCH(D77,$D$4:$D$775,0))</f>
        <v>0.006342592592592596</v>
      </c>
    </row>
    <row r="78" spans="1:9" ht="15" customHeight="1">
      <c r="A78" s="16">
        <v>75</v>
      </c>
      <c r="B78" s="31" t="s">
        <v>255</v>
      </c>
      <c r="C78" s="31" t="s">
        <v>247</v>
      </c>
      <c r="D78" s="32" t="s">
        <v>271</v>
      </c>
      <c r="E78" s="31" t="s">
        <v>237</v>
      </c>
      <c r="F78" s="32" t="s">
        <v>171</v>
      </c>
      <c r="G78" s="16" t="str">
        <f t="shared" si="3"/>
        <v>5.46/km</v>
      </c>
      <c r="H78" s="19">
        <f t="shared" si="2"/>
        <v>0.007893518518518518</v>
      </c>
      <c r="I78" s="19">
        <f>F78-INDEX($F$4:$F$775,MATCH(D78,$D$4:$D$775,0))</f>
        <v>0.0048726851851851865</v>
      </c>
    </row>
    <row r="79" spans="1:9" ht="15" customHeight="1">
      <c r="A79" s="16">
        <v>76</v>
      </c>
      <c r="B79" s="31" t="s">
        <v>3</v>
      </c>
      <c r="C79" s="31" t="s">
        <v>211</v>
      </c>
      <c r="D79" s="32" t="s">
        <v>271</v>
      </c>
      <c r="E79" s="31" t="s">
        <v>172</v>
      </c>
      <c r="F79" s="32" t="s">
        <v>173</v>
      </c>
      <c r="G79" s="16" t="str">
        <f t="shared" si="3"/>
        <v>5.51/km</v>
      </c>
      <c r="H79" s="19">
        <f t="shared" si="2"/>
        <v>0.008171296296296298</v>
      </c>
      <c r="I79" s="19">
        <f>F79-INDEX($F$4:$F$775,MATCH(D79,$D$4:$D$775,0))</f>
        <v>0.005150462962962966</v>
      </c>
    </row>
    <row r="80" spans="1:9" ht="15" customHeight="1">
      <c r="A80" s="16">
        <v>77</v>
      </c>
      <c r="B80" s="31" t="s">
        <v>174</v>
      </c>
      <c r="C80" s="31" t="s">
        <v>273</v>
      </c>
      <c r="D80" s="32" t="s">
        <v>279</v>
      </c>
      <c r="E80" s="31" t="s">
        <v>0</v>
      </c>
      <c r="F80" s="32" t="s">
        <v>175</v>
      </c>
      <c r="G80" s="16" t="str">
        <f t="shared" si="3"/>
        <v>6.12/km</v>
      </c>
      <c r="H80" s="19">
        <f t="shared" si="2"/>
        <v>0.009247685185185185</v>
      </c>
      <c r="I80" s="19">
        <f>F80-INDEX($F$4:$F$775,MATCH(D80,$D$4:$D$775,0))</f>
        <v>0.005787037037037037</v>
      </c>
    </row>
    <row r="81" spans="1:9" ht="15" customHeight="1">
      <c r="A81" s="16">
        <v>78</v>
      </c>
      <c r="B81" s="31" t="s">
        <v>176</v>
      </c>
      <c r="C81" s="31" t="s">
        <v>82</v>
      </c>
      <c r="D81" s="32" t="s">
        <v>66</v>
      </c>
      <c r="E81" s="31" t="s">
        <v>253</v>
      </c>
      <c r="F81" s="32" t="s">
        <v>177</v>
      </c>
      <c r="G81" s="16" t="str">
        <f t="shared" si="3"/>
        <v>6.18/km</v>
      </c>
      <c r="H81" s="19">
        <f t="shared" si="2"/>
        <v>0.009560185185185185</v>
      </c>
      <c r="I81" s="19">
        <f>F81-INDEX($F$4:$F$775,MATCH(D81,$D$4:$D$775,0))</f>
        <v>0.007268518518518518</v>
      </c>
    </row>
    <row r="82" spans="1:9" ht="15" customHeight="1">
      <c r="A82" s="16">
        <v>79</v>
      </c>
      <c r="B82" s="31" t="s">
        <v>178</v>
      </c>
      <c r="C82" s="31" t="s">
        <v>179</v>
      </c>
      <c r="D82" s="32" t="s">
        <v>265</v>
      </c>
      <c r="E82" s="31" t="s">
        <v>253</v>
      </c>
      <c r="F82" s="32" t="s">
        <v>180</v>
      </c>
      <c r="G82" s="16" t="str">
        <f t="shared" si="3"/>
        <v>6.18/km</v>
      </c>
      <c r="H82" s="19">
        <f t="shared" si="2"/>
        <v>0.009583333333333333</v>
      </c>
      <c r="I82" s="19">
        <f>F82-INDEX($F$4:$F$775,MATCH(D82,$D$4:$D$775,0))</f>
        <v>0.00300925925925926</v>
      </c>
    </row>
    <row r="83" spans="1:9" ht="15" customHeight="1">
      <c r="A83" s="16">
        <v>80</v>
      </c>
      <c r="B83" s="31" t="s">
        <v>181</v>
      </c>
      <c r="C83" s="31" t="s">
        <v>222</v>
      </c>
      <c r="D83" s="32" t="s">
        <v>259</v>
      </c>
      <c r="E83" s="31" t="s">
        <v>253</v>
      </c>
      <c r="F83" s="32" t="s">
        <v>182</v>
      </c>
      <c r="G83" s="16" t="str">
        <f t="shared" si="3"/>
        <v>6.22/km</v>
      </c>
      <c r="H83" s="19">
        <f t="shared" si="2"/>
        <v>0.009756944444444443</v>
      </c>
      <c r="I83" s="19">
        <f>F83-INDEX($F$4:$F$775,MATCH(D83,$D$4:$D$775,0))</f>
        <v>0.00954861111111111</v>
      </c>
    </row>
    <row r="84" spans="1:9" ht="15" customHeight="1">
      <c r="A84" s="16">
        <v>81</v>
      </c>
      <c r="B84" s="31" t="s">
        <v>183</v>
      </c>
      <c r="C84" s="31" t="s">
        <v>242</v>
      </c>
      <c r="D84" s="32" t="s">
        <v>264</v>
      </c>
      <c r="E84" s="31" t="s">
        <v>253</v>
      </c>
      <c r="F84" s="32" t="s">
        <v>184</v>
      </c>
      <c r="G84" s="16" t="str">
        <f t="shared" si="3"/>
        <v>6.22/km</v>
      </c>
      <c r="H84" s="19">
        <f t="shared" si="2"/>
        <v>0.009768518518518517</v>
      </c>
      <c r="I84" s="19">
        <f>F84-INDEX($F$4:$F$775,MATCH(D84,$D$4:$D$775,0))</f>
        <v>0.0040393518518518495</v>
      </c>
    </row>
    <row r="85" spans="1:9" ht="15" customHeight="1">
      <c r="A85" s="16">
        <v>82</v>
      </c>
      <c r="B85" s="31" t="s">
        <v>15</v>
      </c>
      <c r="C85" s="31" t="s">
        <v>185</v>
      </c>
      <c r="D85" s="32" t="s">
        <v>186</v>
      </c>
      <c r="E85" s="31" t="s">
        <v>253</v>
      </c>
      <c r="F85" s="32" t="s">
        <v>187</v>
      </c>
      <c r="G85" s="16" t="str">
        <f t="shared" si="3"/>
        <v>6.29/km</v>
      </c>
      <c r="H85" s="19">
        <f t="shared" si="2"/>
        <v>0.010115740740740738</v>
      </c>
      <c r="I85" s="19">
        <f>F85-INDEX($F$4:$F$775,MATCH(D85,$D$4:$D$775,0))</f>
        <v>0</v>
      </c>
    </row>
    <row r="86" spans="1:9" ht="15" customHeight="1">
      <c r="A86" s="16">
        <v>83</v>
      </c>
      <c r="B86" s="31" t="s">
        <v>188</v>
      </c>
      <c r="C86" s="31" t="s">
        <v>215</v>
      </c>
      <c r="D86" s="32" t="s">
        <v>271</v>
      </c>
      <c r="E86" s="31" t="s">
        <v>138</v>
      </c>
      <c r="F86" s="32" t="s">
        <v>189</v>
      </c>
      <c r="G86" s="16" t="str">
        <f t="shared" si="3"/>
        <v>6.34/km</v>
      </c>
      <c r="H86" s="19">
        <f>F86-$F$4</f>
        <v>0.010381944444444444</v>
      </c>
      <c r="I86" s="19">
        <f>F86-INDEX($F$4:$F$775,MATCH(D86,$D$4:$D$775,0))</f>
        <v>0.007361111111111112</v>
      </c>
    </row>
    <row r="87" spans="1:9" ht="15" customHeight="1">
      <c r="A87" s="17">
        <v>84</v>
      </c>
      <c r="B87" s="33" t="s">
        <v>190</v>
      </c>
      <c r="C87" s="33" t="s">
        <v>276</v>
      </c>
      <c r="D87" s="34" t="s">
        <v>265</v>
      </c>
      <c r="E87" s="33" t="s">
        <v>253</v>
      </c>
      <c r="F87" s="34" t="s">
        <v>191</v>
      </c>
      <c r="G87" s="17" t="str">
        <f t="shared" si="3"/>
        <v>6.46/km</v>
      </c>
      <c r="H87" s="20">
        <f>F87-$F$4</f>
        <v>0.011041666666666668</v>
      </c>
      <c r="I87" s="20">
        <f>F87-INDEX($F$4:$F$775,MATCH(D87,$D$4:$D$775,0))</f>
        <v>0.004467592592592596</v>
      </c>
    </row>
  </sheetData>
  <autoFilter ref="A3:I8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Corri all'ora di pranzo 4ª edizione</v>
      </c>
      <c r="B1" s="24"/>
      <c r="C1" s="25"/>
    </row>
    <row r="2" spans="1:3" ht="33" customHeight="1">
      <c r="A2" s="26" t="str">
        <f>Individuale!A2&amp;" km. "&amp;Individuale!I2</f>
        <v>Ostia Pineta (RM) Italia - Mercoledì 15/06/2011 km. 4,5</v>
      </c>
      <c r="B2" s="27"/>
      <c r="C2" s="28"/>
    </row>
    <row r="3" spans="1:3" ht="24.75" customHeight="1">
      <c r="A3" s="14" t="s">
        <v>195</v>
      </c>
      <c r="B3" s="9" t="s">
        <v>199</v>
      </c>
      <c r="C3" s="9" t="s">
        <v>204</v>
      </c>
    </row>
    <row r="4" spans="1:3" ht="15" customHeight="1">
      <c r="A4" s="15">
        <v>1</v>
      </c>
      <c r="B4" s="36" t="s">
        <v>253</v>
      </c>
      <c r="C4" s="37">
        <v>40</v>
      </c>
    </row>
    <row r="5" spans="1:3" ht="15" customHeight="1">
      <c r="A5" s="43">
        <v>2</v>
      </c>
      <c r="B5" s="44" t="s">
        <v>257</v>
      </c>
      <c r="C5" s="46">
        <v>4</v>
      </c>
    </row>
    <row r="6" spans="1:3" ht="15" customHeight="1">
      <c r="A6" s="16">
        <v>3</v>
      </c>
      <c r="B6" s="38" t="s">
        <v>11</v>
      </c>
      <c r="C6" s="39">
        <v>3</v>
      </c>
    </row>
    <row r="7" spans="1:3" ht="15" customHeight="1">
      <c r="A7" s="16">
        <v>4</v>
      </c>
      <c r="B7" s="38" t="s">
        <v>7</v>
      </c>
      <c r="C7" s="39">
        <v>3</v>
      </c>
    </row>
    <row r="8" spans="1:3" ht="15" customHeight="1">
      <c r="A8" s="16">
        <v>5</v>
      </c>
      <c r="B8" s="38" t="s">
        <v>0</v>
      </c>
      <c r="C8" s="39">
        <v>3</v>
      </c>
    </row>
    <row r="9" spans="1:3" ht="15" customHeight="1">
      <c r="A9" s="16">
        <v>6</v>
      </c>
      <c r="B9" s="38" t="s">
        <v>147</v>
      </c>
      <c r="C9" s="39">
        <v>3</v>
      </c>
    </row>
    <row r="10" spans="1:3" ht="15" customHeight="1">
      <c r="A10" s="16">
        <v>7</v>
      </c>
      <c r="B10" s="38" t="s">
        <v>36</v>
      </c>
      <c r="C10" s="39">
        <v>3</v>
      </c>
    </row>
    <row r="11" spans="1:3" ht="15" customHeight="1">
      <c r="A11" s="16">
        <v>8</v>
      </c>
      <c r="B11" s="38" t="s">
        <v>138</v>
      </c>
      <c r="C11" s="39">
        <v>2</v>
      </c>
    </row>
    <row r="12" spans="1:3" ht="15" customHeight="1">
      <c r="A12" s="16">
        <v>9</v>
      </c>
      <c r="B12" s="38" t="s">
        <v>125</v>
      </c>
      <c r="C12" s="39">
        <v>1</v>
      </c>
    </row>
    <row r="13" spans="1:3" ht="15" customHeight="1">
      <c r="A13" s="16">
        <v>10</v>
      </c>
      <c r="B13" s="38" t="s">
        <v>30</v>
      </c>
      <c r="C13" s="39">
        <v>1</v>
      </c>
    </row>
    <row r="14" spans="1:3" ht="15" customHeight="1">
      <c r="A14" s="16">
        <v>11</v>
      </c>
      <c r="B14" s="38" t="s">
        <v>23</v>
      </c>
      <c r="C14" s="39">
        <v>1</v>
      </c>
    </row>
    <row r="15" spans="1:3" ht="15" customHeight="1">
      <c r="A15" s="16">
        <v>12</v>
      </c>
      <c r="B15" s="38" t="s">
        <v>78</v>
      </c>
      <c r="C15" s="39">
        <v>1</v>
      </c>
    </row>
    <row r="16" spans="1:3" ht="15" customHeight="1">
      <c r="A16" s="16">
        <v>13</v>
      </c>
      <c r="B16" s="38" t="s">
        <v>121</v>
      </c>
      <c r="C16" s="39">
        <v>1</v>
      </c>
    </row>
    <row r="17" spans="1:3" ht="15" customHeight="1">
      <c r="A17" s="16">
        <v>14</v>
      </c>
      <c r="B17" s="38" t="s">
        <v>228</v>
      </c>
      <c r="C17" s="39">
        <v>1</v>
      </c>
    </row>
    <row r="18" spans="1:3" ht="15" customHeight="1">
      <c r="A18" s="16">
        <v>15</v>
      </c>
      <c r="B18" s="38" t="s">
        <v>55</v>
      </c>
      <c r="C18" s="39">
        <v>1</v>
      </c>
    </row>
    <row r="19" spans="1:3" ht="15" customHeight="1">
      <c r="A19" s="16">
        <v>16</v>
      </c>
      <c r="B19" s="38" t="s">
        <v>116</v>
      </c>
      <c r="C19" s="39">
        <v>1</v>
      </c>
    </row>
    <row r="20" spans="1:3" ht="15" customHeight="1">
      <c r="A20" s="16">
        <v>17</v>
      </c>
      <c r="B20" s="38" t="s">
        <v>251</v>
      </c>
      <c r="C20" s="39">
        <v>1</v>
      </c>
    </row>
    <row r="21" spans="1:3" ht="15" customHeight="1">
      <c r="A21" s="16">
        <v>18</v>
      </c>
      <c r="B21" s="38" t="s">
        <v>59</v>
      </c>
      <c r="C21" s="39">
        <v>1</v>
      </c>
    </row>
    <row r="22" spans="1:3" ht="15" customHeight="1">
      <c r="A22" s="16">
        <v>19</v>
      </c>
      <c r="B22" s="38" t="s">
        <v>172</v>
      </c>
      <c r="C22" s="39">
        <v>1</v>
      </c>
    </row>
    <row r="23" spans="1:3" ht="15" customHeight="1">
      <c r="A23" s="16">
        <v>20</v>
      </c>
      <c r="B23" s="38" t="s">
        <v>5</v>
      </c>
      <c r="C23" s="39">
        <v>1</v>
      </c>
    </row>
    <row r="24" spans="1:3" ht="15" customHeight="1">
      <c r="A24" s="16">
        <v>21</v>
      </c>
      <c r="B24" s="38" t="s">
        <v>61</v>
      </c>
      <c r="C24" s="39">
        <v>1</v>
      </c>
    </row>
    <row r="25" spans="1:3" ht="15" customHeight="1">
      <c r="A25" s="16">
        <v>22</v>
      </c>
      <c r="B25" s="38" t="s">
        <v>278</v>
      </c>
      <c r="C25" s="39">
        <v>1</v>
      </c>
    </row>
    <row r="26" spans="1:3" ht="15" customHeight="1">
      <c r="A26" s="16">
        <v>23</v>
      </c>
      <c r="B26" s="38" t="s">
        <v>70</v>
      </c>
      <c r="C26" s="39">
        <v>1</v>
      </c>
    </row>
    <row r="27" spans="1:3" ht="15" customHeight="1">
      <c r="A27" s="16">
        <v>24</v>
      </c>
      <c r="B27" s="38" t="s">
        <v>67</v>
      </c>
      <c r="C27" s="39">
        <v>1</v>
      </c>
    </row>
    <row r="28" spans="1:3" ht="15" customHeight="1">
      <c r="A28" s="16">
        <v>25</v>
      </c>
      <c r="B28" s="38" t="s">
        <v>42</v>
      </c>
      <c r="C28" s="39">
        <v>1</v>
      </c>
    </row>
    <row r="29" spans="1:3" ht="15" customHeight="1">
      <c r="A29" s="16">
        <v>26</v>
      </c>
      <c r="B29" s="38" t="s">
        <v>162</v>
      </c>
      <c r="C29" s="39">
        <v>1</v>
      </c>
    </row>
    <row r="30" spans="1:3" ht="15" customHeight="1">
      <c r="A30" s="16">
        <v>27</v>
      </c>
      <c r="B30" s="38" t="s">
        <v>89</v>
      </c>
      <c r="C30" s="39">
        <v>1</v>
      </c>
    </row>
    <row r="31" spans="1:3" ht="15" customHeight="1">
      <c r="A31" s="16">
        <v>28</v>
      </c>
      <c r="B31" s="38" t="s">
        <v>237</v>
      </c>
      <c r="C31" s="39">
        <v>1</v>
      </c>
    </row>
    <row r="32" spans="1:3" ht="15" customHeight="1">
      <c r="A32" s="16">
        <v>29</v>
      </c>
      <c r="B32" s="38" t="s">
        <v>131</v>
      </c>
      <c r="C32" s="39">
        <v>1</v>
      </c>
    </row>
    <row r="33" spans="1:3" ht="15" customHeight="1">
      <c r="A33" s="16">
        <v>30</v>
      </c>
      <c r="B33" s="38" t="s">
        <v>33</v>
      </c>
      <c r="C33" s="39">
        <v>1</v>
      </c>
    </row>
    <row r="34" spans="1:3" ht="15" customHeight="1">
      <c r="A34" s="17">
        <v>31</v>
      </c>
      <c r="B34" s="40" t="s">
        <v>154</v>
      </c>
      <c r="C34" s="41">
        <v>1</v>
      </c>
    </row>
    <row r="35" ht="12.75">
      <c r="C35" s="2">
        <f>SUM(C4:C34)</f>
        <v>84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2011-06-16T13:09:29Z</dcterms:modified>
  <cp:category/>
  <cp:version/>
  <cp:contentType/>
  <cp:contentStatus/>
</cp:coreProperties>
</file>