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'Individuale'!$A$3:$I$80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<sst xmlns="http://schemas.openxmlformats.org/spreadsheetml/2006/main" count="342" uniqueCount="166">
  <si>
    <t>A</t>
  </si>
  <si>
    <t>ATL. VILLA GUGLIELMI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</si>
  <si>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</si>
  <si>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</si>
  <si>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</si>
  <si>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</si>
  <si>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</si>
  <si>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</si>
  <si>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</si>
  <si>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</si>
  <si>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</si>
  <si>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</si>
  <si>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</si>
  <si>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</si>
  <si>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ANTONIO</t>
  </si>
  <si>
    <t>FRANCESCO</t>
  </si>
  <si>
    <t>GIUSEPPE</t>
  </si>
  <si>
    <t>PAOLO</t>
  </si>
  <si>
    <t>ALBERTO</t>
  </si>
  <si>
    <t>FABRIZIO</t>
  </si>
  <si>
    <t>CARLO</t>
  </si>
  <si>
    <t>STEFANO</t>
  </si>
  <si>
    <t>MAURO</t>
  </si>
  <si>
    <t>ALESSANDRO</t>
  </si>
  <si>
    <t>ROBERTO</t>
  </si>
  <si>
    <t>FABIO</t>
  </si>
  <si>
    <t>MAURIZIO</t>
  </si>
  <si>
    <t>MARCO</t>
  </si>
  <si>
    <t>DANIELE</t>
  </si>
  <si>
    <t>CLAUDIO</t>
  </si>
  <si>
    <t>ANDREA</t>
  </si>
  <si>
    <t>MARIO</t>
  </si>
  <si>
    <t>PIETRO</t>
  </si>
  <si>
    <t>ANGELO</t>
  </si>
  <si>
    <t>ADRIANO</t>
  </si>
  <si>
    <t>ENRICO</t>
  </si>
  <si>
    <t>MATTEO</t>
  </si>
  <si>
    <t>SERGIO</t>
  </si>
  <si>
    <t>GIANNI</t>
  </si>
  <si>
    <t>SPADA</t>
  </si>
  <si>
    <t>MORETTI</t>
  </si>
  <si>
    <t>ELIO</t>
  </si>
  <si>
    <t>LAURA</t>
  </si>
  <si>
    <t>EMANUELA</t>
  </si>
  <si>
    <t>NICOLETTA</t>
  </si>
  <si>
    <t>ANNA</t>
  </si>
  <si>
    <t>INDIVIDUALE</t>
  </si>
  <si>
    <t>SALVATI</t>
  </si>
  <si>
    <t>GAETANO</t>
  </si>
  <si>
    <t>VINCENZO</t>
  </si>
  <si>
    <t>DOMENICO</t>
  </si>
  <si>
    <t>BARBARA</t>
  </si>
  <si>
    <t>SOLITO</t>
  </si>
  <si>
    <t>FARTLEK</t>
  </si>
  <si>
    <t>RUGGERI</t>
  </si>
  <si>
    <t>INDELICATO</t>
  </si>
  <si>
    <t>PAPAGNI</t>
  </si>
  <si>
    <t>RUFFINI</t>
  </si>
  <si>
    <t>TANDA</t>
  </si>
  <si>
    <t>ATL. PARCO CASTELLI ROMANI</t>
  </si>
  <si>
    <t>PARRINI</t>
  </si>
  <si>
    <t>GIORGI</t>
  </si>
  <si>
    <t>AGOSTINI</t>
  </si>
  <si>
    <t>ENI</t>
  </si>
  <si>
    <t>LAZIO RUNNER</t>
  </si>
  <si>
    <t>FAGIOLINI</t>
  </si>
  <si>
    <t>BARBATO</t>
  </si>
  <si>
    <t>ATL. POMEZIA</t>
  </si>
  <si>
    <t>CHESSA</t>
  </si>
  <si>
    <t>ATL. CENTRALE</t>
  </si>
  <si>
    <t>BOGGIATTO</t>
  </si>
  <si>
    <t>ROBERTA</t>
  </si>
  <si>
    <t>CONTU</t>
  </si>
  <si>
    <t>PINO</t>
  </si>
  <si>
    <t>DE JULIS</t>
  </si>
  <si>
    <t>AMATORI CASTELFUSANO</t>
  </si>
  <si>
    <t>RUSSO</t>
  </si>
  <si>
    <t>ATL. OSTIA</t>
  </si>
  <si>
    <t>SACONA</t>
  </si>
  <si>
    <t>ARTURO</t>
  </si>
  <si>
    <t>DE VITO</t>
  </si>
  <si>
    <t>GUSAI</t>
  </si>
  <si>
    <t>TRUPPI</t>
  </si>
  <si>
    <t>PIPINI</t>
  </si>
  <si>
    <t>O.S.O. - OLD STARS OSTIA</t>
  </si>
  <si>
    <t>SMARGIASSE</t>
  </si>
  <si>
    <t>PASSARELLI</t>
  </si>
  <si>
    <t>SAMBALINO</t>
  </si>
  <si>
    <t>LORENZO</t>
  </si>
  <si>
    <t>GHISLANDI</t>
  </si>
  <si>
    <t>BORDI</t>
  </si>
  <si>
    <t>MADONIA</t>
  </si>
  <si>
    <t>MARRA</t>
  </si>
  <si>
    <t>RICCI</t>
  </si>
  <si>
    <t>MARCENTA</t>
  </si>
  <si>
    <t>MACIOCE</t>
  </si>
  <si>
    <t>SANTONI</t>
  </si>
  <si>
    <t>VALTER</t>
  </si>
  <si>
    <t>FUSCO</t>
  </si>
  <si>
    <t>CATERINA</t>
  </si>
  <si>
    <t>IPZS</t>
  </si>
  <si>
    <t>GREGORINO</t>
  </si>
  <si>
    <t>CRISTIANO</t>
  </si>
  <si>
    <t>TIBERI</t>
  </si>
  <si>
    <t>COCCIA</t>
  </si>
  <si>
    <t>PERSIA</t>
  </si>
  <si>
    <t>OSTIA RUNNERS AVIS</t>
  </si>
  <si>
    <t>GHISU</t>
  </si>
  <si>
    <t>PICCIOLI</t>
  </si>
  <si>
    <t>BIZZARRI</t>
  </si>
  <si>
    <t>NICOLA</t>
  </si>
  <si>
    <t>GALASSI</t>
  </si>
  <si>
    <t>CANGIALOSI</t>
  </si>
  <si>
    <t>VIVIANA</t>
  </si>
  <si>
    <t>ORTENSI</t>
  </si>
  <si>
    <t>SASSO</t>
  </si>
  <si>
    <t>SIMONE</t>
  </si>
  <si>
    <t>PORTANOVA</t>
  </si>
  <si>
    <t>ANGELA</t>
  </si>
  <si>
    <t>GAGLIARDI</t>
  </si>
  <si>
    <t>COSCIA</t>
  </si>
  <si>
    <t>CESARINI</t>
  </si>
  <si>
    <t>GIZZI</t>
  </si>
  <si>
    <t>RITA</t>
  </si>
  <si>
    <t>SCIATELLA</t>
  </si>
  <si>
    <t>PELLICCIA</t>
  </si>
  <si>
    <t>MEDITERRANEA OSTIA</t>
  </si>
  <si>
    <t>PATRICOLO</t>
  </si>
  <si>
    <t>SUSANNA</t>
  </si>
  <si>
    <t>DE FILIPPIS</t>
  </si>
  <si>
    <t>SEA RUNNERS</t>
  </si>
  <si>
    <t>RONDELLI</t>
  </si>
  <si>
    <t>EUGENIO</t>
  </si>
  <si>
    <t>ATL. FALERIA</t>
  </si>
  <si>
    <t>TONI</t>
  </si>
  <si>
    <t>FIRMANI</t>
  </si>
  <si>
    <t>GALATI</t>
  </si>
  <si>
    <t>CLAUDIA</t>
  </si>
  <si>
    <t>MILONE</t>
  </si>
  <si>
    <t>M. ANTONIETTA</t>
  </si>
  <si>
    <t>BANCARI ROMANI</t>
  </si>
  <si>
    <t>DI LORETO</t>
  </si>
  <si>
    <t>SERENA</t>
  </si>
  <si>
    <t>TESTA</t>
  </si>
  <si>
    <t>CIANNI</t>
  </si>
  <si>
    <t>ANNAMARIA</t>
  </si>
  <si>
    <t>DI CHIANA</t>
  </si>
  <si>
    <t>VERA</t>
  </si>
  <si>
    <t>SARANI</t>
  </si>
  <si>
    <t>SILVIA</t>
  </si>
  <si>
    <t>POD. OSTIA</t>
  </si>
  <si>
    <t>DI NELLA</t>
  </si>
  <si>
    <t>FORTIN</t>
  </si>
  <si>
    <t>TESTINI</t>
  </si>
  <si>
    <t>GABRIELLA</t>
  </si>
  <si>
    <t>BLOND</t>
  </si>
  <si>
    <t>SWAN</t>
  </si>
  <si>
    <t>BALINI</t>
  </si>
  <si>
    <t>MICHELA</t>
  </si>
  <si>
    <t>SCHIANTO</t>
  </si>
  <si>
    <t>CRISTINA</t>
  </si>
  <si>
    <t>MACERONI</t>
  </si>
  <si>
    <t>COLAMONICO</t>
  </si>
  <si>
    <t>TIZIANA</t>
  </si>
  <si>
    <t>Corri a Colazione</t>
  </si>
  <si>
    <t>Pineta di Ostia - Ostia (RM) Italia - Domenica 25/07/2010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</si>
</sst>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1" fontId="0" fillId="2" borderId="9" xfId="0" applyNumberFormat="1" applyFont="1" applyFill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1" fontId="6" fillId="2" borderId="14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vertical="center"/>
    </xf>
    <xf numFmtId="0" fontId="14" fillId="4" borderId="1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Font="1" applyFill="1" applyBorder="1" applyAlignment="1">
      <alignment vertical="center"/>
    </xf>
    <xf numFmtId="21" fontId="0" fillId="0" borderId="1" xfId="0" applyNumberFormat="1" applyBorder="1" applyAlignment="1">
      <alignment horizontal="center" vertical="center"/>
    </xf>
    <xf numFmtId="21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4" borderId="2" xfId="0" applyFont="1" applyFill="1" applyBorder="1" applyAlignment="1">
      <alignment vertical="center"/>
    </xf>
    <xf numFmtId="0" fontId="14" fillId="4" borderId="2" xfId="0" applyFont="1" applyFill="1" applyBorder="1" applyAlignment="1">
      <alignment horizontal="left" vertical="center"/>
    </xf>
    <xf numFmtId="21" fontId="14" fillId="4" borderId="2" xfId="0" applyNumberFormat="1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vertical="center"/>
    </xf>
    <xf numFmtId="0" fontId="14" fillId="4" borderId="17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left" vertical="center"/>
    </xf>
    <xf numFmtId="21" fontId="14" fillId="4" borderId="17" xfId="0" applyNumberFormat="1" applyFont="1" applyFill="1" applyBorder="1" applyAlignment="1">
      <alignment horizontal="center" vertical="center"/>
    </xf>
    <xf numFmtId="165" fontId="14" fillId="4" borderId="17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6" customWidth="1"/>
    <col min="6" max="6" width="10.140625" style="4" customWidth="1"/>
    <col min="7" max="9" width="10.140625" style="5" customWidth="1"/>
  </cols>
  <sheetData>
    <row r="1" spans="1:9" ht="24.75" customHeight="1">
      <c r="A1" s="13" t="s">
        <v>164</v>
      </c>
      <c r="B1" s="14"/>
      <c r="C1" s="14"/>
      <c r="D1" s="14"/>
      <c r="E1" s="14"/>
      <c r="F1" s="14"/>
      <c r="G1" s="15"/>
      <c r="H1" s="15"/>
      <c r="I1" s="16"/>
    </row>
    <row r="2" spans="1:9" ht="24.75" customHeight="1">
      <c r="A2" s="17" t="s">
        <v>165</v>
      </c>
      <c r="B2" s="18"/>
      <c r="C2" s="18"/>
      <c r="D2" s="18"/>
      <c r="E2" s="18"/>
      <c r="F2" s="18"/>
      <c r="G2" s="19"/>
      <c r="H2" s="20" t="s">
        <v>2</v>
      </c>
      <c r="I2" s="21">
        <v>4.3</v>
      </c>
    </row>
    <row r="3" spans="1:9" ht="37.5" customHeight="1">
      <c r="A3" s="22" t="s">
        <v>3</v>
      </c>
      <c r="B3" s="23" t="s">
        <v>4</v>
      </c>
      <c r="C3" s="24" t="s">
        <v>5</v>
      </c>
      <c r="D3" s="24" t="s">
        <v>6</v>
      </c>
      <c r="E3" s="25" t="s">
        <v>7</v>
      </c>
      <c r="F3" s="26" t="s">
        <v>8</v>
      </c>
      <c r="G3" s="26" t="s">
        <v>9</v>
      </c>
      <c r="H3" s="26" t="s">
        <v>10</v>
      </c>
      <c r="I3" s="26" t="s">
        <v>11</v>
      </c>
    </row>
    <row r="4" spans="1:9" s="1" customFormat="1" ht="15" customHeight="1">
      <c r="A4" s="7">
        <v>1</v>
      </c>
      <c r="B4" s="44" t="s">
        <v>52</v>
      </c>
      <c r="C4" s="44" t="s">
        <v>25</v>
      </c>
      <c r="D4" s="51" t="s">
        <v>0</v>
      </c>
      <c r="E4" s="45" t="s">
        <v>53</v>
      </c>
      <c r="F4" s="49">
        <v>0.010069444444444445</v>
      </c>
      <c r="G4" s="8" t="str">
        <f aca="true" t="shared" si="0" ref="G4:G67">TEXT(INT((HOUR(F4)*3600+MINUTE(F4)*60+SECOND(F4))/$I$2/60),"0")&amp;"."&amp;TEXT(MOD((HOUR(F4)*3600+MINUTE(F4)*60+SECOND(F4))/$I$2,60),"00")&amp;"/km"</f>
        <v>3.22/km</v>
      </c>
      <c r="H4" s="9">
        <f aca="true" t="shared" si="1" ref="H4:H31">F4-$F$4</f>
        <v>0</v>
      </c>
      <c r="I4" s="9">
        <f>F4-INDEX($F$4:$F$1150,MATCH(D4,$D$4:$D$1150,0))</f>
        <v>0</v>
      </c>
    </row>
    <row r="5" spans="1:9" s="1" customFormat="1" ht="15" customHeight="1">
      <c r="A5" s="10">
        <v>2</v>
      </c>
      <c r="B5" s="46" t="s">
        <v>54</v>
      </c>
      <c r="C5" s="46" t="s">
        <v>37</v>
      </c>
      <c r="D5" s="52" t="s">
        <v>0</v>
      </c>
      <c r="E5" s="47" t="s">
        <v>53</v>
      </c>
      <c r="F5" s="50">
        <v>0.010104166666666668</v>
      </c>
      <c r="G5" s="11" t="str">
        <f t="shared" si="0"/>
        <v>3.23/km</v>
      </c>
      <c r="H5" s="12">
        <f t="shared" si="1"/>
        <v>3.4722222222222446E-05</v>
      </c>
      <c r="I5" s="12">
        <f>F5-INDEX($F$4:$F$1150,MATCH(D5,$D$4:$D$1150,0))</f>
        <v>3.4722222222222446E-05</v>
      </c>
    </row>
    <row r="6" spans="1:9" s="1" customFormat="1" ht="15" customHeight="1">
      <c r="A6" s="10">
        <v>3</v>
      </c>
      <c r="B6" s="46" t="s">
        <v>55</v>
      </c>
      <c r="C6" s="46" t="s">
        <v>27</v>
      </c>
      <c r="D6" s="52" t="s">
        <v>0</v>
      </c>
      <c r="E6" s="47" t="s">
        <v>53</v>
      </c>
      <c r="F6" s="50">
        <v>0.010439814814814813</v>
      </c>
      <c r="G6" s="11" t="str">
        <f t="shared" si="0"/>
        <v>3.30/km</v>
      </c>
      <c r="H6" s="12">
        <f t="shared" si="1"/>
        <v>0.00037037037037036813</v>
      </c>
      <c r="I6" s="12">
        <f>F6-INDEX($F$4:$F$1150,MATCH(D6,$D$4:$D$1150,0))</f>
        <v>0.00037037037037036813</v>
      </c>
    </row>
    <row r="7" spans="1:9" s="1" customFormat="1" ht="15" customHeight="1">
      <c r="A7" s="10">
        <v>4</v>
      </c>
      <c r="B7" s="46" t="s">
        <v>56</v>
      </c>
      <c r="C7" s="46" t="s">
        <v>24</v>
      </c>
      <c r="D7" s="52" t="s">
        <v>0</v>
      </c>
      <c r="E7" s="47" t="s">
        <v>53</v>
      </c>
      <c r="F7" s="50">
        <v>0.01064814814814815</v>
      </c>
      <c r="G7" s="11" t="str">
        <f t="shared" si="0"/>
        <v>3.34/km</v>
      </c>
      <c r="H7" s="12">
        <f t="shared" si="1"/>
        <v>0.0005787037037037045</v>
      </c>
      <c r="I7" s="12">
        <f>F7-INDEX($F$4:$F$1150,MATCH(D7,$D$4:$D$1150,0))</f>
        <v>0.0005787037037037045</v>
      </c>
    </row>
    <row r="8" spans="1:9" s="1" customFormat="1" ht="15" customHeight="1">
      <c r="A8" s="10">
        <v>5</v>
      </c>
      <c r="B8" s="46" t="s">
        <v>57</v>
      </c>
      <c r="C8" s="46" t="s">
        <v>35</v>
      </c>
      <c r="D8" s="52" t="s">
        <v>0</v>
      </c>
      <c r="E8" s="47" t="s">
        <v>53</v>
      </c>
      <c r="F8" s="50">
        <v>0.010868055555555556</v>
      </c>
      <c r="G8" s="11" t="str">
        <f t="shared" si="0"/>
        <v>3.38/km</v>
      </c>
      <c r="H8" s="12">
        <f t="shared" si="1"/>
        <v>0.000798611111111111</v>
      </c>
      <c r="I8" s="12">
        <f>F8-INDEX($F$4:$F$1150,MATCH(D8,$D$4:$D$1150,0))</f>
        <v>0.000798611111111111</v>
      </c>
    </row>
    <row r="9" spans="1:9" s="1" customFormat="1" ht="15" customHeight="1">
      <c r="A9" s="10">
        <v>6</v>
      </c>
      <c r="B9" s="46" t="s">
        <v>58</v>
      </c>
      <c r="C9" s="46" t="s">
        <v>19</v>
      </c>
      <c r="D9" s="52" t="s">
        <v>0</v>
      </c>
      <c r="E9" s="47" t="s">
        <v>59</v>
      </c>
      <c r="F9" s="50">
        <v>0.0109375</v>
      </c>
      <c r="G9" s="11" t="str">
        <f t="shared" si="0"/>
        <v>3.40/km</v>
      </c>
      <c r="H9" s="12">
        <f t="shared" si="1"/>
        <v>0.0008680555555555542</v>
      </c>
      <c r="I9" s="12">
        <f>F9-INDEX($F$4:$F$1150,MATCH(D9,$D$4:$D$1150,0))</f>
        <v>0.0008680555555555542</v>
      </c>
    </row>
    <row r="10" spans="1:9" s="1" customFormat="1" ht="15" customHeight="1">
      <c r="A10" s="10">
        <v>7</v>
      </c>
      <c r="B10" s="46" t="s">
        <v>60</v>
      </c>
      <c r="C10" s="46" t="s">
        <v>38</v>
      </c>
      <c r="D10" s="52" t="s">
        <v>0</v>
      </c>
      <c r="E10" s="47" t="s">
        <v>53</v>
      </c>
      <c r="F10" s="50">
        <v>0.011145833333333334</v>
      </c>
      <c r="G10" s="11" t="str">
        <f t="shared" si="0"/>
        <v>3.44/km</v>
      </c>
      <c r="H10" s="12">
        <f t="shared" si="1"/>
        <v>0.0010763888888888889</v>
      </c>
      <c r="I10" s="12">
        <f>F10-INDEX($F$4:$F$1150,MATCH(D10,$D$4:$D$1150,0))</f>
        <v>0.0010763888888888889</v>
      </c>
    </row>
    <row r="11" spans="1:9" s="1" customFormat="1" ht="15" customHeight="1">
      <c r="A11" s="10">
        <v>8</v>
      </c>
      <c r="B11" s="46" t="s">
        <v>61</v>
      </c>
      <c r="C11" s="46" t="s">
        <v>21</v>
      </c>
      <c r="D11" s="52" t="s">
        <v>0</v>
      </c>
      <c r="E11" s="47" t="s">
        <v>53</v>
      </c>
      <c r="F11" s="50">
        <v>0.011180555555555556</v>
      </c>
      <c r="G11" s="11" t="str">
        <f t="shared" si="0"/>
        <v>3.45/km</v>
      </c>
      <c r="H11" s="12">
        <f t="shared" si="1"/>
        <v>0.0011111111111111113</v>
      </c>
      <c r="I11" s="12">
        <f>F11-INDEX($F$4:$F$1150,MATCH(D11,$D$4:$D$1150,0))</f>
        <v>0.0011111111111111113</v>
      </c>
    </row>
    <row r="12" spans="1:9" s="1" customFormat="1" ht="15" customHeight="1">
      <c r="A12" s="10">
        <v>9</v>
      </c>
      <c r="B12" s="46" t="s">
        <v>62</v>
      </c>
      <c r="C12" s="46" t="s">
        <v>28</v>
      </c>
      <c r="D12" s="52" t="s">
        <v>0</v>
      </c>
      <c r="E12" s="47" t="s">
        <v>63</v>
      </c>
      <c r="F12" s="50">
        <v>0.011203703703703704</v>
      </c>
      <c r="G12" s="11" t="str">
        <f t="shared" si="0"/>
        <v>3.45/km</v>
      </c>
      <c r="H12" s="12">
        <f t="shared" si="1"/>
        <v>0.0011342592592592585</v>
      </c>
      <c r="I12" s="12">
        <f>F12-INDEX($F$4:$F$1150,MATCH(D12,$D$4:$D$1150,0))</f>
        <v>0.0011342592592592585</v>
      </c>
    </row>
    <row r="13" spans="1:9" s="1" customFormat="1" ht="15" customHeight="1">
      <c r="A13" s="10">
        <v>10</v>
      </c>
      <c r="B13" s="46" t="s">
        <v>40</v>
      </c>
      <c r="C13" s="46" t="s">
        <v>20</v>
      </c>
      <c r="D13" s="52" t="s">
        <v>0</v>
      </c>
      <c r="E13" s="47" t="s">
        <v>64</v>
      </c>
      <c r="F13" s="50">
        <v>0.011203703703703704</v>
      </c>
      <c r="G13" s="11" t="str">
        <f t="shared" si="0"/>
        <v>3.45/km</v>
      </c>
      <c r="H13" s="12">
        <f t="shared" si="1"/>
        <v>0.0011342592592592585</v>
      </c>
      <c r="I13" s="12">
        <f>F13-INDEX($F$4:$F$1150,MATCH(D13,$D$4:$D$1150,0))</f>
        <v>0.0011342592592592585</v>
      </c>
    </row>
    <row r="14" spans="1:9" s="1" customFormat="1" ht="15" customHeight="1">
      <c r="A14" s="10">
        <v>11</v>
      </c>
      <c r="B14" s="46" t="s">
        <v>65</v>
      </c>
      <c r="C14" s="46" t="s">
        <v>25</v>
      </c>
      <c r="D14" s="52" t="s">
        <v>0</v>
      </c>
      <c r="E14" s="47" t="s">
        <v>1</v>
      </c>
      <c r="F14" s="50">
        <v>0.011412037037037038</v>
      </c>
      <c r="G14" s="11" t="str">
        <f t="shared" si="0"/>
        <v>3.49/km</v>
      </c>
      <c r="H14" s="12">
        <f t="shared" si="1"/>
        <v>0.0013425925925925931</v>
      </c>
      <c r="I14" s="12">
        <f>F14-INDEX($F$4:$F$1150,MATCH(D14,$D$4:$D$1150,0))</f>
        <v>0.0013425925925925931</v>
      </c>
    </row>
    <row r="15" spans="1:9" s="1" customFormat="1" ht="15" customHeight="1">
      <c r="A15" s="10">
        <v>12</v>
      </c>
      <c r="B15" s="46" t="s">
        <v>66</v>
      </c>
      <c r="C15" s="46" t="s">
        <v>18</v>
      </c>
      <c r="D15" s="52" t="s">
        <v>0</v>
      </c>
      <c r="E15" s="47" t="s">
        <v>67</v>
      </c>
      <c r="F15" s="50">
        <v>0.01144675925925926</v>
      </c>
      <c r="G15" s="11" t="str">
        <f t="shared" si="0"/>
        <v>3.50/km</v>
      </c>
      <c r="H15" s="12">
        <f t="shared" si="1"/>
        <v>0.0013773148148148156</v>
      </c>
      <c r="I15" s="12">
        <f>F15-INDEX($F$4:$F$1150,MATCH(D15,$D$4:$D$1150,0))</f>
        <v>0.0013773148148148156</v>
      </c>
    </row>
    <row r="16" spans="1:9" s="1" customFormat="1" ht="15" customHeight="1">
      <c r="A16" s="10">
        <v>13</v>
      </c>
      <c r="B16" s="46" t="s">
        <v>68</v>
      </c>
      <c r="C16" s="46" t="s">
        <v>17</v>
      </c>
      <c r="D16" s="52" t="s">
        <v>0</v>
      </c>
      <c r="E16" s="47" t="s">
        <v>69</v>
      </c>
      <c r="F16" s="50">
        <v>0.011539351851851851</v>
      </c>
      <c r="G16" s="11" t="str">
        <f t="shared" si="0"/>
        <v>3.52/km</v>
      </c>
      <c r="H16" s="12">
        <f t="shared" si="1"/>
        <v>0.0014699074074074059</v>
      </c>
      <c r="I16" s="12">
        <f>F16-INDEX($F$4:$F$1150,MATCH(D16,$D$4:$D$1150,0))</f>
        <v>0.0014699074074074059</v>
      </c>
    </row>
    <row r="17" spans="1:9" s="1" customFormat="1" ht="15" customHeight="1">
      <c r="A17" s="10">
        <v>14</v>
      </c>
      <c r="B17" s="46" t="s">
        <v>70</v>
      </c>
      <c r="C17" s="46" t="s">
        <v>71</v>
      </c>
      <c r="D17" s="52" t="s">
        <v>0</v>
      </c>
      <c r="E17" s="47" t="s">
        <v>1</v>
      </c>
      <c r="F17" s="50">
        <v>0.011608796296296296</v>
      </c>
      <c r="G17" s="11" t="str">
        <f t="shared" si="0"/>
        <v>3.53/km</v>
      </c>
      <c r="H17" s="12">
        <f t="shared" si="1"/>
        <v>0.0015393518518518508</v>
      </c>
      <c r="I17" s="12">
        <f>F17-INDEX($F$4:$F$1150,MATCH(D17,$D$4:$D$1150,0))</f>
        <v>0.0015393518518518508</v>
      </c>
    </row>
    <row r="18" spans="1:9" s="1" customFormat="1" ht="15" customHeight="1">
      <c r="A18" s="10">
        <v>15</v>
      </c>
      <c r="B18" s="46" t="s">
        <v>72</v>
      </c>
      <c r="C18" s="46" t="s">
        <v>73</v>
      </c>
      <c r="D18" s="52" t="s">
        <v>0</v>
      </c>
      <c r="E18" s="47" t="s">
        <v>53</v>
      </c>
      <c r="F18" s="50">
        <v>0.011620370370370371</v>
      </c>
      <c r="G18" s="11" t="str">
        <f t="shared" si="0"/>
        <v>3.53/km</v>
      </c>
      <c r="H18" s="12">
        <f t="shared" si="1"/>
        <v>0.001550925925925926</v>
      </c>
      <c r="I18" s="12">
        <f>F18-INDEX($F$4:$F$1150,MATCH(D18,$D$4:$D$1150,0))</f>
        <v>0.001550925925925926</v>
      </c>
    </row>
    <row r="19" spans="1:9" s="1" customFormat="1" ht="15" customHeight="1">
      <c r="A19" s="10">
        <v>16</v>
      </c>
      <c r="B19" s="46" t="s">
        <v>74</v>
      </c>
      <c r="C19" s="46" t="s">
        <v>26</v>
      </c>
      <c r="D19" s="52" t="s">
        <v>0</v>
      </c>
      <c r="E19" s="47" t="s">
        <v>75</v>
      </c>
      <c r="F19" s="50">
        <v>0.011724537037037035</v>
      </c>
      <c r="G19" s="11" t="str">
        <f t="shared" si="0"/>
        <v>3.56/km</v>
      </c>
      <c r="H19" s="12">
        <f t="shared" si="1"/>
        <v>0.00165509259259259</v>
      </c>
      <c r="I19" s="12">
        <f>F19-INDEX($F$4:$F$1150,MATCH(D19,$D$4:$D$1150,0))</f>
        <v>0.00165509259259259</v>
      </c>
    </row>
    <row r="20" spans="1:9" s="1" customFormat="1" ht="15" customHeight="1">
      <c r="A20" s="10">
        <v>17</v>
      </c>
      <c r="B20" s="46" t="s">
        <v>76</v>
      </c>
      <c r="C20" s="46" t="s">
        <v>23</v>
      </c>
      <c r="D20" s="52" t="s">
        <v>0</v>
      </c>
      <c r="E20" s="47" t="s">
        <v>77</v>
      </c>
      <c r="F20" s="50">
        <v>0.011875</v>
      </c>
      <c r="G20" s="11" t="str">
        <f t="shared" si="0"/>
        <v>3.59/km</v>
      </c>
      <c r="H20" s="12">
        <f t="shared" si="1"/>
        <v>0.001805555555555555</v>
      </c>
      <c r="I20" s="12">
        <f>F20-INDEX($F$4:$F$1150,MATCH(D20,$D$4:$D$1150,0))</f>
        <v>0.001805555555555555</v>
      </c>
    </row>
    <row r="21" spans="1:9" s="1" customFormat="1" ht="15" customHeight="1">
      <c r="A21" s="10">
        <v>18</v>
      </c>
      <c r="B21" s="46" t="s">
        <v>78</v>
      </c>
      <c r="C21" s="46" t="s">
        <v>79</v>
      </c>
      <c r="D21" s="52" t="s">
        <v>0</v>
      </c>
      <c r="E21" s="47" t="s">
        <v>1</v>
      </c>
      <c r="F21" s="50">
        <v>0.011932870370370371</v>
      </c>
      <c r="G21" s="11" t="str">
        <f t="shared" si="0"/>
        <v>3.60/km</v>
      </c>
      <c r="H21" s="12">
        <f t="shared" si="1"/>
        <v>0.0018634259259259264</v>
      </c>
      <c r="I21" s="12">
        <f>F21-INDEX($F$4:$F$1150,MATCH(D21,$D$4:$D$1150,0))</f>
        <v>0.0018634259259259264</v>
      </c>
    </row>
    <row r="22" spans="1:9" s="1" customFormat="1" ht="15" customHeight="1">
      <c r="A22" s="10">
        <v>19</v>
      </c>
      <c r="B22" s="46" t="s">
        <v>80</v>
      </c>
      <c r="C22" s="46" t="s">
        <v>50</v>
      </c>
      <c r="D22" s="52" t="s">
        <v>0</v>
      </c>
      <c r="E22" s="47" t="s">
        <v>67</v>
      </c>
      <c r="F22" s="50">
        <v>0.011944444444444445</v>
      </c>
      <c r="G22" s="11" t="str">
        <f t="shared" si="0"/>
        <v>4.00/km</v>
      </c>
      <c r="H22" s="12">
        <f t="shared" si="1"/>
        <v>0.001875</v>
      </c>
      <c r="I22" s="12">
        <f>F22-INDEX($F$4:$F$1150,MATCH(D22,$D$4:$D$1150,0))</f>
        <v>0.001875</v>
      </c>
    </row>
    <row r="23" spans="1:9" s="1" customFormat="1" ht="15" customHeight="1">
      <c r="A23" s="10">
        <v>20</v>
      </c>
      <c r="B23" s="46" t="s">
        <v>81</v>
      </c>
      <c r="C23" s="46" t="s">
        <v>33</v>
      </c>
      <c r="D23" s="52" t="s">
        <v>0</v>
      </c>
      <c r="E23" s="47" t="s">
        <v>1</v>
      </c>
      <c r="F23" s="50">
        <v>0.01199074074074074</v>
      </c>
      <c r="G23" s="11" t="str">
        <f t="shared" si="0"/>
        <v>4.01/km</v>
      </c>
      <c r="H23" s="12">
        <f t="shared" si="1"/>
        <v>0.0019212962962962942</v>
      </c>
      <c r="I23" s="12">
        <f>F23-INDEX($F$4:$F$1150,MATCH(D23,$D$4:$D$1150,0))</f>
        <v>0.0019212962962962942</v>
      </c>
    </row>
    <row r="24" spans="1:9" s="1" customFormat="1" ht="15" customHeight="1">
      <c r="A24" s="10">
        <v>21</v>
      </c>
      <c r="B24" s="46" t="s">
        <v>82</v>
      </c>
      <c r="C24" s="46" t="s">
        <v>48</v>
      </c>
      <c r="D24" s="52" t="s">
        <v>0</v>
      </c>
      <c r="E24" s="47" t="s">
        <v>53</v>
      </c>
      <c r="F24" s="50">
        <v>0.012199074074074072</v>
      </c>
      <c r="G24" s="11" t="str">
        <f t="shared" si="0"/>
        <v>4.05/km</v>
      </c>
      <c r="H24" s="12">
        <f t="shared" si="1"/>
        <v>0.002129629629629627</v>
      </c>
      <c r="I24" s="12">
        <f>F24-INDEX($F$4:$F$1150,MATCH(D24,$D$4:$D$1150,0))</f>
        <v>0.002129629629629627</v>
      </c>
    </row>
    <row r="25" spans="1:9" s="1" customFormat="1" ht="15" customHeight="1">
      <c r="A25" s="10">
        <v>22</v>
      </c>
      <c r="B25" s="46" t="s">
        <v>83</v>
      </c>
      <c r="C25" s="46" t="s">
        <v>31</v>
      </c>
      <c r="D25" s="52" t="s">
        <v>0</v>
      </c>
      <c r="E25" s="47" t="s">
        <v>84</v>
      </c>
      <c r="F25" s="50">
        <v>0.012291666666666666</v>
      </c>
      <c r="G25" s="11" t="str">
        <f t="shared" si="0"/>
        <v>4.07/km</v>
      </c>
      <c r="H25" s="12">
        <f t="shared" si="1"/>
        <v>0.002222222222222221</v>
      </c>
      <c r="I25" s="12">
        <f>F25-INDEX($F$4:$F$1150,MATCH(D25,$D$4:$D$1150,0))</f>
        <v>0.002222222222222221</v>
      </c>
    </row>
    <row r="26" spans="1:9" s="1" customFormat="1" ht="15" customHeight="1">
      <c r="A26" s="10">
        <v>23</v>
      </c>
      <c r="B26" s="46" t="s">
        <v>85</v>
      </c>
      <c r="C26" s="46" t="s">
        <v>30</v>
      </c>
      <c r="D26" s="52" t="s">
        <v>0</v>
      </c>
      <c r="E26" s="47" t="s">
        <v>53</v>
      </c>
      <c r="F26" s="50">
        <v>0.012314814814814815</v>
      </c>
      <c r="G26" s="11" t="str">
        <f t="shared" si="0"/>
        <v>4.07/km</v>
      </c>
      <c r="H26" s="12">
        <f t="shared" si="1"/>
        <v>0.00224537037037037</v>
      </c>
      <c r="I26" s="12">
        <f>F26-INDEX($F$4:$F$1150,MATCH(D26,$D$4:$D$1150,0))</f>
        <v>0.00224537037037037</v>
      </c>
    </row>
    <row r="27" spans="1:9" s="2" customFormat="1" ht="15" customHeight="1">
      <c r="A27" s="10">
        <v>24</v>
      </c>
      <c r="B27" s="46" t="s">
        <v>86</v>
      </c>
      <c r="C27" s="46" t="s">
        <v>14</v>
      </c>
      <c r="D27" s="52" t="s">
        <v>0</v>
      </c>
      <c r="E27" s="47" t="s">
        <v>75</v>
      </c>
      <c r="F27" s="50">
        <v>0.012314814814814815</v>
      </c>
      <c r="G27" s="11" t="str">
        <f t="shared" si="0"/>
        <v>4.07/km</v>
      </c>
      <c r="H27" s="12">
        <f t="shared" si="1"/>
        <v>0.00224537037037037</v>
      </c>
      <c r="I27" s="12">
        <f>F27-INDEX($F$4:$F$1150,MATCH(D27,$D$4:$D$1150,0))</f>
        <v>0.00224537037037037</v>
      </c>
    </row>
    <row r="28" spans="1:9" s="1" customFormat="1" ht="15" customHeight="1">
      <c r="A28" s="10">
        <v>25</v>
      </c>
      <c r="B28" s="46" t="s">
        <v>87</v>
      </c>
      <c r="C28" s="46" t="s">
        <v>88</v>
      </c>
      <c r="D28" s="52" t="s">
        <v>0</v>
      </c>
      <c r="E28" s="47" t="s">
        <v>53</v>
      </c>
      <c r="F28" s="50">
        <v>0.012569444444444446</v>
      </c>
      <c r="G28" s="11" t="str">
        <f t="shared" si="0"/>
        <v>4.13/km</v>
      </c>
      <c r="H28" s="12">
        <f t="shared" si="1"/>
        <v>0.0025000000000000005</v>
      </c>
      <c r="I28" s="12">
        <f>F28-INDEX($F$4:$F$1150,MATCH(D28,$D$4:$D$1150,0))</f>
        <v>0.0025000000000000005</v>
      </c>
    </row>
    <row r="29" spans="1:9" s="1" customFormat="1" ht="15" customHeight="1">
      <c r="A29" s="10">
        <v>26</v>
      </c>
      <c r="B29" s="46" t="s">
        <v>89</v>
      </c>
      <c r="C29" s="46" t="s">
        <v>15</v>
      </c>
      <c r="D29" s="52" t="s">
        <v>0</v>
      </c>
      <c r="E29" s="47" t="s">
        <v>53</v>
      </c>
      <c r="F29" s="50">
        <v>0.01267361111111111</v>
      </c>
      <c r="G29" s="11" t="str">
        <f t="shared" si="0"/>
        <v>4.15/km</v>
      </c>
      <c r="H29" s="12">
        <f t="shared" si="1"/>
        <v>0.0026041666666666644</v>
      </c>
      <c r="I29" s="12">
        <f>F29-INDEX($F$4:$F$1150,MATCH(D29,$D$4:$D$1150,0))</f>
        <v>0.0026041666666666644</v>
      </c>
    </row>
    <row r="30" spans="1:9" s="1" customFormat="1" ht="15" customHeight="1">
      <c r="A30" s="10">
        <v>27</v>
      </c>
      <c r="B30" s="46" t="s">
        <v>90</v>
      </c>
      <c r="C30" s="46" t="s">
        <v>41</v>
      </c>
      <c r="D30" s="52" t="s">
        <v>0</v>
      </c>
      <c r="E30" s="47" t="s">
        <v>75</v>
      </c>
      <c r="F30" s="50">
        <v>0.012719907407407407</v>
      </c>
      <c r="G30" s="11" t="str">
        <f t="shared" si="0"/>
        <v>4.16/km</v>
      </c>
      <c r="H30" s="12">
        <f t="shared" si="1"/>
        <v>0.002650462962962962</v>
      </c>
      <c r="I30" s="12">
        <f>F30-INDEX($F$4:$F$1150,MATCH(D30,$D$4:$D$1150,0))</f>
        <v>0.002650462962962962</v>
      </c>
    </row>
    <row r="31" spans="1:9" s="1" customFormat="1" ht="15" customHeight="1">
      <c r="A31" s="10">
        <v>28</v>
      </c>
      <c r="B31" s="46" t="s">
        <v>91</v>
      </c>
      <c r="C31" s="46" t="s">
        <v>32</v>
      </c>
      <c r="D31" s="52" t="s">
        <v>0</v>
      </c>
      <c r="E31" s="47" t="s">
        <v>53</v>
      </c>
      <c r="F31" s="50">
        <v>0.012777777777777777</v>
      </c>
      <c r="G31" s="11" t="str">
        <f t="shared" si="0"/>
        <v>4.17/km</v>
      </c>
      <c r="H31" s="12">
        <f t="shared" si="1"/>
        <v>0.0027083333333333317</v>
      </c>
      <c r="I31" s="12">
        <f>F31-INDEX($F$4:$F$1150,MATCH(D31,$D$4:$D$1150,0))</f>
        <v>0.0027083333333333317</v>
      </c>
    </row>
    <row r="32" spans="1:9" s="1" customFormat="1" ht="15" customHeight="1">
      <c r="A32" s="10">
        <v>29</v>
      </c>
      <c r="B32" s="46" t="s">
        <v>92</v>
      </c>
      <c r="C32" s="46" t="s">
        <v>24</v>
      </c>
      <c r="D32" s="52" t="s">
        <v>0</v>
      </c>
      <c r="E32" s="47" t="s">
        <v>69</v>
      </c>
      <c r="F32" s="50">
        <v>0.012870370370370372</v>
      </c>
      <c r="G32" s="11" t="str">
        <f t="shared" si="0"/>
        <v>4.19/km</v>
      </c>
      <c r="H32" s="12">
        <f aca="true" t="shared" si="2" ref="H32:H80">F32-$F$4</f>
        <v>0.002800925925925927</v>
      </c>
      <c r="I32" s="12">
        <f>F32-INDEX($F$4:$F$1150,MATCH(D32,$D$4:$D$1150,0))</f>
        <v>0.002800925925925927</v>
      </c>
    </row>
    <row r="33" spans="1:9" s="1" customFormat="1" ht="15" customHeight="1">
      <c r="A33" s="10">
        <v>30</v>
      </c>
      <c r="B33" s="46" t="s">
        <v>93</v>
      </c>
      <c r="C33" s="46" t="s">
        <v>17</v>
      </c>
      <c r="D33" s="52" t="s">
        <v>0</v>
      </c>
      <c r="E33" s="47" t="s">
        <v>53</v>
      </c>
      <c r="F33" s="50">
        <v>0.01289351851851852</v>
      </c>
      <c r="G33" s="11" t="str">
        <f t="shared" si="0"/>
        <v>4.19/km</v>
      </c>
      <c r="H33" s="12">
        <f t="shared" si="2"/>
        <v>0.0028240740740740743</v>
      </c>
      <c r="I33" s="12">
        <f>F33-INDEX($F$4:$F$1150,MATCH(D33,$D$4:$D$1150,0))</f>
        <v>0.0028240740740740743</v>
      </c>
    </row>
    <row r="34" spans="1:9" s="1" customFormat="1" ht="15" customHeight="1">
      <c r="A34" s="10">
        <v>31</v>
      </c>
      <c r="B34" s="46" t="s">
        <v>39</v>
      </c>
      <c r="C34" s="46" t="s">
        <v>27</v>
      </c>
      <c r="D34" s="52" t="s">
        <v>0</v>
      </c>
      <c r="E34" s="47" t="s">
        <v>75</v>
      </c>
      <c r="F34" s="50">
        <v>0.013020833333333334</v>
      </c>
      <c r="G34" s="11" t="str">
        <f t="shared" si="0"/>
        <v>4.22/km</v>
      </c>
      <c r="H34" s="12">
        <f t="shared" si="2"/>
        <v>0.002951388888888889</v>
      </c>
      <c r="I34" s="12">
        <f>F34-INDEX($F$4:$F$1150,MATCH(D34,$D$4:$D$1150,0))</f>
        <v>0.002951388888888889</v>
      </c>
    </row>
    <row r="35" spans="1:9" s="1" customFormat="1" ht="15" customHeight="1">
      <c r="A35" s="10">
        <v>32</v>
      </c>
      <c r="B35" s="46" t="s">
        <v>94</v>
      </c>
      <c r="C35" s="46" t="s">
        <v>23</v>
      </c>
      <c r="D35" s="52" t="s">
        <v>0</v>
      </c>
      <c r="E35" s="47" t="s">
        <v>75</v>
      </c>
      <c r="F35" s="50">
        <v>0.013194444444444444</v>
      </c>
      <c r="G35" s="11" t="str">
        <f t="shared" si="0"/>
        <v>4.25/km</v>
      </c>
      <c r="H35" s="12">
        <f t="shared" si="2"/>
        <v>0.0031249999999999993</v>
      </c>
      <c r="I35" s="12">
        <f>F35-INDEX($F$4:$F$1150,MATCH(D35,$D$4:$D$1150,0))</f>
        <v>0.0031249999999999993</v>
      </c>
    </row>
    <row r="36" spans="1:9" s="1" customFormat="1" ht="15" customHeight="1">
      <c r="A36" s="10">
        <v>33</v>
      </c>
      <c r="B36" s="46" t="s">
        <v>95</v>
      </c>
      <c r="C36" s="46" t="s">
        <v>17</v>
      </c>
      <c r="D36" s="52" t="s">
        <v>0</v>
      </c>
      <c r="E36" s="47" t="s">
        <v>67</v>
      </c>
      <c r="F36" s="50">
        <v>0.013206018518518518</v>
      </c>
      <c r="G36" s="11" t="str">
        <f t="shared" si="0"/>
        <v>4.25/km</v>
      </c>
      <c r="H36" s="12">
        <f t="shared" si="2"/>
        <v>0.003136574074074073</v>
      </c>
      <c r="I36" s="12">
        <f>F36-INDEX($F$4:$F$1150,MATCH(D36,$D$4:$D$1150,0))</f>
        <v>0.003136574074074073</v>
      </c>
    </row>
    <row r="37" spans="1:9" s="1" customFormat="1" ht="15" customHeight="1">
      <c r="A37" s="27">
        <v>34</v>
      </c>
      <c r="B37" s="53" t="s">
        <v>96</v>
      </c>
      <c r="C37" s="53" t="s">
        <v>97</v>
      </c>
      <c r="D37" s="28" t="s">
        <v>0</v>
      </c>
      <c r="E37" s="54" t="s">
        <v>13</v>
      </c>
      <c r="F37" s="55">
        <v>0.013310185185185187</v>
      </c>
      <c r="G37" s="28" t="str">
        <f t="shared" si="0"/>
        <v>4.27/km</v>
      </c>
      <c r="H37" s="29">
        <f t="shared" si="2"/>
        <v>0.003240740740740742</v>
      </c>
      <c r="I37" s="29">
        <f>F37-INDEX($F$4:$F$1150,MATCH(D37,$D$4:$D$1150,0))</f>
        <v>0.003240740740740742</v>
      </c>
    </row>
    <row r="38" spans="1:9" s="1" customFormat="1" ht="15" customHeight="1">
      <c r="A38" s="10">
        <v>35</v>
      </c>
      <c r="B38" s="46" t="s">
        <v>98</v>
      </c>
      <c r="C38" s="46" t="s">
        <v>99</v>
      </c>
      <c r="D38" s="52" t="s">
        <v>0</v>
      </c>
      <c r="E38" s="47" t="s">
        <v>100</v>
      </c>
      <c r="F38" s="50">
        <v>0.013425925925925924</v>
      </c>
      <c r="G38" s="11" t="str">
        <f t="shared" si="0"/>
        <v>4.30/km</v>
      </c>
      <c r="H38" s="12">
        <f t="shared" si="2"/>
        <v>0.0033564814814814794</v>
      </c>
      <c r="I38" s="12">
        <f>F38-INDEX($F$4:$F$1150,MATCH(D38,$D$4:$D$1150,0))</f>
        <v>0.0033564814814814794</v>
      </c>
    </row>
    <row r="39" spans="1:9" s="1" customFormat="1" ht="15" customHeight="1">
      <c r="A39" s="10">
        <v>36</v>
      </c>
      <c r="B39" s="46" t="s">
        <v>101</v>
      </c>
      <c r="C39" s="46" t="s">
        <v>102</v>
      </c>
      <c r="D39" s="52" t="s">
        <v>0</v>
      </c>
      <c r="E39" s="47" t="s">
        <v>46</v>
      </c>
      <c r="F39" s="50">
        <v>0.013518518518518518</v>
      </c>
      <c r="G39" s="11" t="str">
        <f t="shared" si="0"/>
        <v>4.32/km</v>
      </c>
      <c r="H39" s="12">
        <f t="shared" si="2"/>
        <v>0.003449074074074073</v>
      </c>
      <c r="I39" s="12">
        <f>F39-INDEX($F$4:$F$1150,MATCH(D39,$D$4:$D$1150,0))</f>
        <v>0.003449074074074073</v>
      </c>
    </row>
    <row r="40" spans="1:9" s="1" customFormat="1" ht="15" customHeight="1">
      <c r="A40" s="10">
        <v>37</v>
      </c>
      <c r="B40" s="46" t="s">
        <v>103</v>
      </c>
      <c r="C40" s="46" t="s">
        <v>24</v>
      </c>
      <c r="D40" s="52" t="s">
        <v>0</v>
      </c>
      <c r="E40" s="47" t="s">
        <v>75</v>
      </c>
      <c r="F40" s="50">
        <v>0.013634259259259257</v>
      </c>
      <c r="G40" s="11" t="str">
        <f t="shared" si="0"/>
        <v>4.34/km</v>
      </c>
      <c r="H40" s="12">
        <f t="shared" si="2"/>
        <v>0.0035648148148148123</v>
      </c>
      <c r="I40" s="12">
        <f>F40-INDEX($F$4:$F$1150,MATCH(D40,$D$4:$D$1150,0))</f>
        <v>0.0035648148148148123</v>
      </c>
    </row>
    <row r="41" spans="1:9" s="1" customFormat="1" ht="15" customHeight="1">
      <c r="A41" s="10">
        <v>38</v>
      </c>
      <c r="B41" s="46" t="s">
        <v>104</v>
      </c>
      <c r="C41" s="46" t="s">
        <v>24</v>
      </c>
      <c r="D41" s="52" t="s">
        <v>0</v>
      </c>
      <c r="E41" s="47" t="s">
        <v>53</v>
      </c>
      <c r="F41" s="50">
        <v>0.013668981481481482</v>
      </c>
      <c r="G41" s="11" t="str">
        <f t="shared" si="0"/>
        <v>4.35/km</v>
      </c>
      <c r="H41" s="12">
        <f t="shared" si="2"/>
        <v>0.0035995370370370365</v>
      </c>
      <c r="I41" s="12">
        <f>F41-INDEX($F$4:$F$1150,MATCH(D41,$D$4:$D$1150,0))</f>
        <v>0.0035995370370370365</v>
      </c>
    </row>
    <row r="42" spans="1:9" s="1" customFormat="1" ht="15" customHeight="1">
      <c r="A42" s="10">
        <v>39</v>
      </c>
      <c r="B42" s="46" t="s">
        <v>105</v>
      </c>
      <c r="C42" s="46" t="s">
        <v>16</v>
      </c>
      <c r="D42" s="52" t="s">
        <v>0</v>
      </c>
      <c r="E42" s="47" t="s">
        <v>106</v>
      </c>
      <c r="F42" s="50">
        <v>0.013692129629629629</v>
      </c>
      <c r="G42" s="11" t="str">
        <f t="shared" si="0"/>
        <v>4.35/km</v>
      </c>
      <c r="H42" s="12">
        <f t="shared" si="2"/>
        <v>0.0036226851851851836</v>
      </c>
      <c r="I42" s="12">
        <f>F42-INDEX($F$4:$F$1150,MATCH(D42,$D$4:$D$1150,0))</f>
        <v>0.0036226851851851836</v>
      </c>
    </row>
    <row r="43" spans="1:9" s="1" customFormat="1" ht="15" customHeight="1">
      <c r="A43" s="10">
        <v>40</v>
      </c>
      <c r="B43" s="46" t="s">
        <v>107</v>
      </c>
      <c r="C43" s="46" t="s">
        <v>15</v>
      </c>
      <c r="D43" s="52" t="s">
        <v>0</v>
      </c>
      <c r="E43" s="47" t="s">
        <v>106</v>
      </c>
      <c r="F43" s="50">
        <v>0.01375</v>
      </c>
      <c r="G43" s="11" t="str">
        <f t="shared" si="0"/>
        <v>4.36/km</v>
      </c>
      <c r="H43" s="12">
        <f t="shared" si="2"/>
        <v>0.003680555555555555</v>
      </c>
      <c r="I43" s="12">
        <f>F43-INDEX($F$4:$F$1150,MATCH(D43,$D$4:$D$1150,0))</f>
        <v>0.003680555555555555</v>
      </c>
    </row>
    <row r="44" spans="1:9" s="1" customFormat="1" ht="15" customHeight="1">
      <c r="A44" s="10">
        <v>41</v>
      </c>
      <c r="B44" s="46" t="s">
        <v>108</v>
      </c>
      <c r="C44" s="46" t="s">
        <v>45</v>
      </c>
      <c r="D44" s="52" t="s">
        <v>0</v>
      </c>
      <c r="E44" s="47" t="s">
        <v>106</v>
      </c>
      <c r="F44" s="50">
        <v>0.013888888888888888</v>
      </c>
      <c r="G44" s="11" t="str">
        <f t="shared" si="0"/>
        <v>4.39/km</v>
      </c>
      <c r="H44" s="12">
        <f t="shared" si="2"/>
        <v>0.003819444444444443</v>
      </c>
      <c r="I44" s="12">
        <f>F44-INDEX($F$4:$F$1150,MATCH(D44,$D$4:$D$1150,0))</f>
        <v>0.003819444444444443</v>
      </c>
    </row>
    <row r="45" spans="1:9" s="1" customFormat="1" ht="15" customHeight="1">
      <c r="A45" s="10">
        <v>42</v>
      </c>
      <c r="B45" s="46" t="s">
        <v>109</v>
      </c>
      <c r="C45" s="46" t="s">
        <v>110</v>
      </c>
      <c r="D45" s="52" t="s">
        <v>0</v>
      </c>
      <c r="E45" s="47" t="s">
        <v>69</v>
      </c>
      <c r="F45" s="50">
        <v>0.013888888888888888</v>
      </c>
      <c r="G45" s="11" t="str">
        <f t="shared" si="0"/>
        <v>4.39/km</v>
      </c>
      <c r="H45" s="12">
        <f t="shared" si="2"/>
        <v>0.003819444444444443</v>
      </c>
      <c r="I45" s="12">
        <f>F45-INDEX($F$4:$F$1150,MATCH(D45,$D$4:$D$1150,0))</f>
        <v>0.003819444444444443</v>
      </c>
    </row>
    <row r="46" spans="1:9" s="1" customFormat="1" ht="15" customHeight="1">
      <c r="A46" s="10">
        <v>43</v>
      </c>
      <c r="B46" s="46" t="s">
        <v>111</v>
      </c>
      <c r="C46" s="46" t="s">
        <v>29</v>
      </c>
      <c r="D46" s="52" t="s">
        <v>0</v>
      </c>
      <c r="E46" s="47" t="s">
        <v>53</v>
      </c>
      <c r="F46" s="50">
        <v>0.013969907407407408</v>
      </c>
      <c r="G46" s="11" t="str">
        <f t="shared" si="0"/>
        <v>4.41/km</v>
      </c>
      <c r="H46" s="12">
        <f t="shared" si="2"/>
        <v>0.003900462962962963</v>
      </c>
      <c r="I46" s="12">
        <f>F46-INDEX($F$4:$F$1150,MATCH(D46,$D$4:$D$1150,0))</f>
        <v>0.003900462962962963</v>
      </c>
    </row>
    <row r="47" spans="1:9" s="1" customFormat="1" ht="15" customHeight="1">
      <c r="A47" s="10">
        <v>44</v>
      </c>
      <c r="B47" s="46" t="s">
        <v>112</v>
      </c>
      <c r="C47" s="46" t="s">
        <v>113</v>
      </c>
      <c r="D47" s="52" t="s">
        <v>0</v>
      </c>
      <c r="E47" s="47" t="s">
        <v>53</v>
      </c>
      <c r="F47" s="50">
        <v>0.013981481481481482</v>
      </c>
      <c r="G47" s="11" t="str">
        <f t="shared" si="0"/>
        <v>4.41/km</v>
      </c>
      <c r="H47" s="12">
        <f t="shared" si="2"/>
        <v>0.003912037037037037</v>
      </c>
      <c r="I47" s="12">
        <f>F47-INDEX($F$4:$F$1150,MATCH(D47,$D$4:$D$1150,0))</f>
        <v>0.003912037037037037</v>
      </c>
    </row>
    <row r="48" spans="1:9" s="1" customFormat="1" ht="15" customHeight="1">
      <c r="A48" s="10">
        <v>45</v>
      </c>
      <c r="B48" s="46" t="s">
        <v>114</v>
      </c>
      <c r="C48" s="46" t="s">
        <v>42</v>
      </c>
      <c r="D48" s="52" t="s">
        <v>0</v>
      </c>
      <c r="E48" s="47" t="s">
        <v>53</v>
      </c>
      <c r="F48" s="50">
        <v>0.01400462962962963</v>
      </c>
      <c r="G48" s="11" t="str">
        <f t="shared" si="0"/>
        <v>4.41/km</v>
      </c>
      <c r="H48" s="12">
        <f t="shared" si="2"/>
        <v>0.003935185185185186</v>
      </c>
      <c r="I48" s="12">
        <f>F48-INDEX($F$4:$F$1150,MATCH(D48,$D$4:$D$1150,0))</f>
        <v>0.003935185185185186</v>
      </c>
    </row>
    <row r="49" spans="1:9" s="1" customFormat="1" ht="15" customHeight="1">
      <c r="A49" s="10">
        <v>46</v>
      </c>
      <c r="B49" s="46" t="s">
        <v>115</v>
      </c>
      <c r="C49" s="46" t="s">
        <v>116</v>
      </c>
      <c r="D49" s="52" t="s">
        <v>0</v>
      </c>
      <c r="E49" s="47" t="s">
        <v>53</v>
      </c>
      <c r="F49" s="50">
        <v>0.014166666666666666</v>
      </c>
      <c r="G49" s="11" t="str">
        <f t="shared" si="0"/>
        <v>4.45/km</v>
      </c>
      <c r="H49" s="12">
        <f t="shared" si="2"/>
        <v>0.004097222222222221</v>
      </c>
      <c r="I49" s="12">
        <f>F49-INDEX($F$4:$F$1150,MATCH(D49,$D$4:$D$1150,0))</f>
        <v>0.004097222222222221</v>
      </c>
    </row>
    <row r="50" spans="1:9" s="1" customFormat="1" ht="15" customHeight="1">
      <c r="A50" s="10">
        <v>47</v>
      </c>
      <c r="B50" s="46" t="s">
        <v>117</v>
      </c>
      <c r="C50" s="46" t="s">
        <v>118</v>
      </c>
      <c r="D50" s="52" t="s">
        <v>0</v>
      </c>
      <c r="E50" s="47" t="s">
        <v>106</v>
      </c>
      <c r="F50" s="50">
        <v>0.014178240740740741</v>
      </c>
      <c r="G50" s="11" t="str">
        <f t="shared" si="0"/>
        <v>4.45/km</v>
      </c>
      <c r="H50" s="12">
        <f t="shared" si="2"/>
        <v>0.004108796296296296</v>
      </c>
      <c r="I50" s="12">
        <f>F50-INDEX($F$4:$F$1150,MATCH(D50,$D$4:$D$1150,0))</f>
        <v>0.004108796296296296</v>
      </c>
    </row>
    <row r="51" spans="1:9" s="1" customFormat="1" ht="15" customHeight="1">
      <c r="A51" s="10">
        <v>48</v>
      </c>
      <c r="B51" s="46" t="s">
        <v>119</v>
      </c>
      <c r="C51" s="46" t="s">
        <v>27</v>
      </c>
      <c r="D51" s="52" t="s">
        <v>0</v>
      </c>
      <c r="E51" s="47" t="s">
        <v>53</v>
      </c>
      <c r="F51" s="50">
        <v>0.014745370370370372</v>
      </c>
      <c r="G51" s="11" t="str">
        <f t="shared" si="0"/>
        <v>4.56/km</v>
      </c>
      <c r="H51" s="12">
        <f t="shared" si="2"/>
        <v>0.004675925925925927</v>
      </c>
      <c r="I51" s="12">
        <f>F51-INDEX($F$4:$F$1150,MATCH(D51,$D$4:$D$1150,0))</f>
        <v>0.004675925925925927</v>
      </c>
    </row>
    <row r="52" spans="1:9" s="1" customFormat="1" ht="15" customHeight="1">
      <c r="A52" s="10">
        <v>49</v>
      </c>
      <c r="B52" s="46" t="s">
        <v>120</v>
      </c>
      <c r="C52" s="46" t="s">
        <v>34</v>
      </c>
      <c r="D52" s="52" t="s">
        <v>0</v>
      </c>
      <c r="E52" s="47" t="s">
        <v>53</v>
      </c>
      <c r="F52" s="50">
        <v>0.014756944444444446</v>
      </c>
      <c r="G52" s="11" t="str">
        <f t="shared" si="0"/>
        <v>4.57/km</v>
      </c>
      <c r="H52" s="12">
        <f t="shared" si="2"/>
        <v>0.004687500000000001</v>
      </c>
      <c r="I52" s="12">
        <f>F52-INDEX($F$4:$F$1150,MATCH(D52,$D$4:$D$1150,0))</f>
        <v>0.004687500000000001</v>
      </c>
    </row>
    <row r="53" spans="1:9" s="3" customFormat="1" ht="15" customHeight="1">
      <c r="A53" s="27">
        <v>50</v>
      </c>
      <c r="B53" s="53" t="s">
        <v>121</v>
      </c>
      <c r="C53" s="53" t="s">
        <v>44</v>
      </c>
      <c r="D53" s="28" t="s">
        <v>0</v>
      </c>
      <c r="E53" s="54" t="s">
        <v>13</v>
      </c>
      <c r="F53" s="55">
        <v>0.015057870370370369</v>
      </c>
      <c r="G53" s="28" t="str">
        <f t="shared" si="0"/>
        <v>5.03/km</v>
      </c>
      <c r="H53" s="29">
        <f t="shared" si="2"/>
        <v>0.004988425925925924</v>
      </c>
      <c r="I53" s="29">
        <f>F53-INDEX($F$4:$F$1150,MATCH(D53,$D$4:$D$1150,0))</f>
        <v>0.004988425925925924</v>
      </c>
    </row>
    <row r="54" spans="1:9" s="1" customFormat="1" ht="15" customHeight="1">
      <c r="A54" s="10">
        <v>51</v>
      </c>
      <c r="B54" s="46" t="s">
        <v>122</v>
      </c>
      <c r="C54" s="46" t="s">
        <v>123</v>
      </c>
      <c r="D54" s="52" t="s">
        <v>0</v>
      </c>
      <c r="E54" s="47" t="s">
        <v>106</v>
      </c>
      <c r="F54" s="50">
        <v>0.015462962962962963</v>
      </c>
      <c r="G54" s="11" t="str">
        <f t="shared" si="0"/>
        <v>5.11/km</v>
      </c>
      <c r="H54" s="12">
        <f t="shared" si="2"/>
        <v>0.005393518518518518</v>
      </c>
      <c r="I54" s="12">
        <f>F54-INDEX($F$4:$F$1150,MATCH(D54,$D$4:$D$1150,0))</f>
        <v>0.005393518518518518</v>
      </c>
    </row>
    <row r="55" spans="1:9" s="1" customFormat="1" ht="15" customHeight="1">
      <c r="A55" s="10">
        <v>52</v>
      </c>
      <c r="B55" s="46" t="s">
        <v>92</v>
      </c>
      <c r="C55" s="46" t="s">
        <v>36</v>
      </c>
      <c r="D55" s="52" t="s">
        <v>0</v>
      </c>
      <c r="E55" s="47" t="s">
        <v>69</v>
      </c>
      <c r="F55" s="50">
        <v>0.015497685185185186</v>
      </c>
      <c r="G55" s="11" t="str">
        <f t="shared" si="0"/>
        <v>5.11/km</v>
      </c>
      <c r="H55" s="12">
        <f t="shared" si="2"/>
        <v>0.00542824074074074</v>
      </c>
      <c r="I55" s="12">
        <f>F55-INDEX($F$4:$F$1150,MATCH(D55,$D$4:$D$1150,0))</f>
        <v>0.00542824074074074</v>
      </c>
    </row>
    <row r="56" spans="1:9" s="1" customFormat="1" ht="15" customHeight="1">
      <c r="A56" s="10">
        <v>53</v>
      </c>
      <c r="B56" s="46" t="s">
        <v>124</v>
      </c>
      <c r="C56" s="46" t="s">
        <v>43</v>
      </c>
      <c r="D56" s="52" t="s">
        <v>0</v>
      </c>
      <c r="E56" s="47" t="s">
        <v>53</v>
      </c>
      <c r="F56" s="50">
        <v>0.015555555555555553</v>
      </c>
      <c r="G56" s="11" t="str">
        <f t="shared" si="0"/>
        <v>5.13/km</v>
      </c>
      <c r="H56" s="12">
        <f t="shared" si="2"/>
        <v>0.005486111111111108</v>
      </c>
      <c r="I56" s="12">
        <f>F56-INDEX($F$4:$F$1150,MATCH(D56,$D$4:$D$1150,0))</f>
        <v>0.005486111111111108</v>
      </c>
    </row>
    <row r="57" spans="1:9" s="1" customFormat="1" ht="15" customHeight="1">
      <c r="A57" s="10">
        <v>54</v>
      </c>
      <c r="B57" s="46" t="s">
        <v>125</v>
      </c>
      <c r="C57" s="46" t="s">
        <v>49</v>
      </c>
      <c r="D57" s="52" t="s">
        <v>0</v>
      </c>
      <c r="E57" s="47" t="s">
        <v>126</v>
      </c>
      <c r="F57" s="50">
        <v>0.015578703703703704</v>
      </c>
      <c r="G57" s="11" t="str">
        <f t="shared" si="0"/>
        <v>5.13/km</v>
      </c>
      <c r="H57" s="12">
        <f t="shared" si="2"/>
        <v>0.005509259259259259</v>
      </c>
      <c r="I57" s="12">
        <f>F57-INDEX($F$4:$F$1150,MATCH(D57,$D$4:$D$1150,0))</f>
        <v>0.005509259259259259</v>
      </c>
    </row>
    <row r="58" spans="1:9" s="1" customFormat="1" ht="15" customHeight="1">
      <c r="A58" s="10">
        <v>55</v>
      </c>
      <c r="B58" s="46" t="s">
        <v>127</v>
      </c>
      <c r="C58" s="46" t="s">
        <v>128</v>
      </c>
      <c r="D58" s="52" t="s">
        <v>0</v>
      </c>
      <c r="E58" s="47" t="s">
        <v>67</v>
      </c>
      <c r="F58" s="50">
        <v>0.01577546296296296</v>
      </c>
      <c r="G58" s="11" t="str">
        <f t="shared" si="0"/>
        <v>5.17/km</v>
      </c>
      <c r="H58" s="12">
        <f t="shared" si="2"/>
        <v>0.005706018518518515</v>
      </c>
      <c r="I58" s="12">
        <f>F58-INDEX($F$4:$F$1150,MATCH(D58,$D$4:$D$1150,0))</f>
        <v>0.005706018518518515</v>
      </c>
    </row>
    <row r="59" spans="1:9" s="1" customFormat="1" ht="15" customHeight="1">
      <c r="A59" s="10">
        <v>56</v>
      </c>
      <c r="B59" s="46" t="s">
        <v>129</v>
      </c>
      <c r="C59" s="46" t="s">
        <v>30</v>
      </c>
      <c r="D59" s="52" t="s">
        <v>0</v>
      </c>
      <c r="E59" s="47" t="s">
        <v>130</v>
      </c>
      <c r="F59" s="50">
        <v>0.01579861111111111</v>
      </c>
      <c r="G59" s="11" t="str">
        <f t="shared" si="0"/>
        <v>5.17/km</v>
      </c>
      <c r="H59" s="12">
        <f t="shared" si="2"/>
        <v>0.005729166666666665</v>
      </c>
      <c r="I59" s="12">
        <f>F59-INDEX($F$4:$F$1150,MATCH(D59,$D$4:$D$1150,0))</f>
        <v>0.005729166666666665</v>
      </c>
    </row>
    <row r="60" spans="1:9" s="1" customFormat="1" ht="15" customHeight="1">
      <c r="A60" s="10">
        <v>57</v>
      </c>
      <c r="B60" s="46" t="s">
        <v>131</v>
      </c>
      <c r="C60" s="46" t="s">
        <v>132</v>
      </c>
      <c r="D60" s="52" t="s">
        <v>0</v>
      </c>
      <c r="E60" s="47" t="s">
        <v>133</v>
      </c>
      <c r="F60" s="50">
        <v>0.015868055555555555</v>
      </c>
      <c r="G60" s="11" t="str">
        <f t="shared" si="0"/>
        <v>5.19/km</v>
      </c>
      <c r="H60" s="12">
        <f t="shared" si="2"/>
        <v>0.00579861111111111</v>
      </c>
      <c r="I60" s="12">
        <f>F60-INDEX($F$4:$F$1150,MATCH(D60,$D$4:$D$1150,0))</f>
        <v>0.00579861111111111</v>
      </c>
    </row>
    <row r="61" spans="1:9" s="1" customFormat="1" ht="15" customHeight="1">
      <c r="A61" s="10">
        <v>58</v>
      </c>
      <c r="B61" s="46" t="s">
        <v>134</v>
      </c>
      <c r="C61" s="46" t="s">
        <v>35</v>
      </c>
      <c r="D61" s="52" t="s">
        <v>0</v>
      </c>
      <c r="E61" s="47" t="s">
        <v>75</v>
      </c>
      <c r="F61" s="50">
        <v>0.016180555555555556</v>
      </c>
      <c r="G61" s="11" t="str">
        <f t="shared" si="0"/>
        <v>5.25/km</v>
      </c>
      <c r="H61" s="12">
        <f t="shared" si="2"/>
        <v>0.0061111111111111106</v>
      </c>
      <c r="I61" s="12">
        <f>F61-INDEX($F$4:$F$1150,MATCH(D61,$D$4:$D$1150,0))</f>
        <v>0.0061111111111111106</v>
      </c>
    </row>
    <row r="62" spans="1:9" s="1" customFormat="1" ht="15" customHeight="1">
      <c r="A62" s="10">
        <v>59</v>
      </c>
      <c r="B62" s="46" t="s">
        <v>135</v>
      </c>
      <c r="C62" s="46" t="s">
        <v>22</v>
      </c>
      <c r="D62" s="52" t="s">
        <v>0</v>
      </c>
      <c r="E62" s="47" t="s">
        <v>100</v>
      </c>
      <c r="F62" s="50">
        <v>0.01619212962962963</v>
      </c>
      <c r="G62" s="11" t="str">
        <f t="shared" si="0"/>
        <v>5.25/km</v>
      </c>
      <c r="H62" s="12">
        <f t="shared" si="2"/>
        <v>0.006122685185185184</v>
      </c>
      <c r="I62" s="12">
        <f>F62-INDEX($F$4:$F$1150,MATCH(D62,$D$4:$D$1150,0))</f>
        <v>0.006122685185185184</v>
      </c>
    </row>
    <row r="63" spans="1:9" s="1" customFormat="1" ht="15" customHeight="1">
      <c r="A63" s="10">
        <v>60</v>
      </c>
      <c r="B63" s="46" t="s">
        <v>136</v>
      </c>
      <c r="C63" s="46" t="s">
        <v>137</v>
      </c>
      <c r="D63" s="52" t="s">
        <v>0</v>
      </c>
      <c r="E63" s="47" t="s">
        <v>1</v>
      </c>
      <c r="F63" s="50">
        <v>0.01653935185185185</v>
      </c>
      <c r="G63" s="11" t="str">
        <f t="shared" si="0"/>
        <v>5.32/km</v>
      </c>
      <c r="H63" s="12">
        <f t="shared" si="2"/>
        <v>0.006469907407407405</v>
      </c>
      <c r="I63" s="12">
        <f>F63-INDEX($F$4:$F$1150,MATCH(D63,$D$4:$D$1150,0))</f>
        <v>0.006469907407407405</v>
      </c>
    </row>
    <row r="64" spans="1:9" s="1" customFormat="1" ht="15" customHeight="1">
      <c r="A64" s="10">
        <v>61</v>
      </c>
      <c r="B64" s="46" t="s">
        <v>138</v>
      </c>
      <c r="C64" s="46" t="s">
        <v>139</v>
      </c>
      <c r="D64" s="52" t="s">
        <v>0</v>
      </c>
      <c r="E64" s="47" t="s">
        <v>140</v>
      </c>
      <c r="F64" s="50">
        <v>0.016666666666666666</v>
      </c>
      <c r="G64" s="11" t="str">
        <f t="shared" si="0"/>
        <v>5.35/km</v>
      </c>
      <c r="H64" s="12">
        <f t="shared" si="2"/>
        <v>0.006597222222222221</v>
      </c>
      <c r="I64" s="12">
        <f>F64-INDEX($F$4:$F$1150,MATCH(D64,$D$4:$D$1150,0))</f>
        <v>0.006597222222222221</v>
      </c>
    </row>
    <row r="65" spans="1:9" s="1" customFormat="1" ht="15" customHeight="1">
      <c r="A65" s="10">
        <v>62</v>
      </c>
      <c r="B65" s="46" t="s">
        <v>141</v>
      </c>
      <c r="C65" s="46" t="s">
        <v>37</v>
      </c>
      <c r="D65" s="52" t="s">
        <v>0</v>
      </c>
      <c r="E65" s="47" t="s">
        <v>106</v>
      </c>
      <c r="F65" s="50">
        <v>0.01726851851851852</v>
      </c>
      <c r="G65" s="11" t="str">
        <f t="shared" si="0"/>
        <v>5.47/km</v>
      </c>
      <c r="H65" s="12">
        <f t="shared" si="2"/>
        <v>0.007199074074074075</v>
      </c>
      <c r="I65" s="12">
        <f>F65-INDEX($F$4:$F$1150,MATCH(D65,$D$4:$D$1150,0))</f>
        <v>0.007199074074074075</v>
      </c>
    </row>
    <row r="66" spans="1:9" s="1" customFormat="1" ht="15" customHeight="1">
      <c r="A66" s="10">
        <v>63</v>
      </c>
      <c r="B66" s="46" t="s">
        <v>111</v>
      </c>
      <c r="C66" s="46" t="s">
        <v>142</v>
      </c>
      <c r="D66" s="52" t="s">
        <v>0</v>
      </c>
      <c r="E66" s="47" t="s">
        <v>53</v>
      </c>
      <c r="F66" s="50">
        <v>0.017291666666666667</v>
      </c>
      <c r="G66" s="11" t="str">
        <f t="shared" si="0"/>
        <v>5.47/km</v>
      </c>
      <c r="H66" s="12">
        <f t="shared" si="2"/>
        <v>0.007222222222222222</v>
      </c>
      <c r="I66" s="12">
        <f>F66-INDEX($F$4:$F$1150,MATCH(D66,$D$4:$D$1150,0))</f>
        <v>0.007222222222222222</v>
      </c>
    </row>
    <row r="67" spans="1:9" s="1" customFormat="1" ht="15" customHeight="1">
      <c r="A67" s="10">
        <v>64</v>
      </c>
      <c r="B67" s="46" t="s">
        <v>143</v>
      </c>
      <c r="C67" s="46" t="s">
        <v>19</v>
      </c>
      <c r="D67" s="52" t="s">
        <v>0</v>
      </c>
      <c r="E67" s="47" t="s">
        <v>53</v>
      </c>
      <c r="F67" s="50">
        <v>0.017534722222222222</v>
      </c>
      <c r="G67" s="11" t="str">
        <f t="shared" si="0"/>
        <v>5.52/km</v>
      </c>
      <c r="H67" s="12">
        <f t="shared" si="2"/>
        <v>0.007465277777777777</v>
      </c>
      <c r="I67" s="12">
        <f>F67-INDEX($F$4:$F$1150,MATCH(D67,$D$4:$D$1150,0))</f>
        <v>0.007465277777777777</v>
      </c>
    </row>
    <row r="68" spans="1:9" s="1" customFormat="1" ht="15" customHeight="1">
      <c r="A68" s="10">
        <v>65</v>
      </c>
      <c r="B68" s="46" t="s">
        <v>47</v>
      </c>
      <c r="C68" s="46" t="s">
        <v>27</v>
      </c>
      <c r="D68" s="52" t="s">
        <v>0</v>
      </c>
      <c r="E68" s="47" t="s">
        <v>53</v>
      </c>
      <c r="F68" s="50">
        <v>0.017534722222222222</v>
      </c>
      <c r="G68" s="11" t="str">
        <f aca="true" t="shared" si="3" ref="G68:G80">TEXT(INT((HOUR(F68)*3600+MINUTE(F68)*60+SECOND(F68))/$I$2/60),"0")&amp;"."&amp;TEXT(MOD((HOUR(F68)*3600+MINUTE(F68)*60+SECOND(F68))/$I$2,60),"00")&amp;"/km"</f>
        <v>5.52/km</v>
      </c>
      <c r="H68" s="12">
        <f t="shared" si="2"/>
        <v>0.007465277777777777</v>
      </c>
      <c r="I68" s="12">
        <f>F68-INDEX($F$4:$F$1150,MATCH(D68,$D$4:$D$1150,0))</f>
        <v>0.007465277777777777</v>
      </c>
    </row>
    <row r="69" spans="1:9" s="1" customFormat="1" ht="15" customHeight="1">
      <c r="A69" s="27">
        <v>66</v>
      </c>
      <c r="B69" s="53" t="s">
        <v>144</v>
      </c>
      <c r="C69" s="53" t="s">
        <v>145</v>
      </c>
      <c r="D69" s="28" t="s">
        <v>0</v>
      </c>
      <c r="E69" s="54" t="s">
        <v>13</v>
      </c>
      <c r="F69" s="55">
        <v>0.017743055555555557</v>
      </c>
      <c r="G69" s="28" t="str">
        <f t="shared" si="3"/>
        <v>5.57/km</v>
      </c>
      <c r="H69" s="29">
        <f t="shared" si="2"/>
        <v>0.007673611111111112</v>
      </c>
      <c r="I69" s="29">
        <f>F69-INDEX($F$4:$F$1150,MATCH(D69,$D$4:$D$1150,0))</f>
        <v>0.007673611111111112</v>
      </c>
    </row>
    <row r="70" spans="1:9" s="1" customFormat="1" ht="15" customHeight="1">
      <c r="A70" s="10">
        <v>67</v>
      </c>
      <c r="B70" s="46" t="s">
        <v>146</v>
      </c>
      <c r="C70" s="46" t="s">
        <v>147</v>
      </c>
      <c r="D70" s="52" t="s">
        <v>0</v>
      </c>
      <c r="E70" s="47" t="s">
        <v>53</v>
      </c>
      <c r="F70" s="50">
        <v>0.017916666666666668</v>
      </c>
      <c r="G70" s="11" t="str">
        <f t="shared" si="3"/>
        <v>6.00/km</v>
      </c>
      <c r="H70" s="12">
        <f t="shared" si="2"/>
        <v>0.007847222222222222</v>
      </c>
      <c r="I70" s="12">
        <f>F70-INDEX($F$4:$F$1150,MATCH(D70,$D$4:$D$1150,0))</f>
        <v>0.007847222222222222</v>
      </c>
    </row>
    <row r="71" spans="1:9" s="1" customFormat="1" ht="15" customHeight="1">
      <c r="A71" s="10">
        <v>68</v>
      </c>
      <c r="B71" s="46" t="s">
        <v>148</v>
      </c>
      <c r="C71" s="46" t="s">
        <v>149</v>
      </c>
      <c r="D71" s="52" t="s">
        <v>0</v>
      </c>
      <c r="E71" s="47" t="s">
        <v>150</v>
      </c>
      <c r="F71" s="50">
        <v>0.018333333333333333</v>
      </c>
      <c r="G71" s="11" t="str">
        <f t="shared" si="3"/>
        <v>6.08/km</v>
      </c>
      <c r="H71" s="12">
        <f t="shared" si="2"/>
        <v>0.008263888888888888</v>
      </c>
      <c r="I71" s="12">
        <f>F71-INDEX($F$4:$F$1150,MATCH(D71,$D$4:$D$1150,0))</f>
        <v>0.008263888888888888</v>
      </c>
    </row>
    <row r="72" spans="1:9" s="1" customFormat="1" ht="15" customHeight="1">
      <c r="A72" s="10">
        <v>69</v>
      </c>
      <c r="B72" s="46" t="s">
        <v>136</v>
      </c>
      <c r="C72" s="46" t="s">
        <v>16</v>
      </c>
      <c r="D72" s="52" t="s">
        <v>0</v>
      </c>
      <c r="E72" s="47" t="s">
        <v>150</v>
      </c>
      <c r="F72" s="50">
        <v>0.01834490740740741</v>
      </c>
      <c r="G72" s="11" t="str">
        <f t="shared" si="3"/>
        <v>6.09/km</v>
      </c>
      <c r="H72" s="12">
        <f t="shared" si="2"/>
        <v>0.008275462962962965</v>
      </c>
      <c r="I72" s="12">
        <f>F72-INDEX($F$4:$F$1150,MATCH(D72,$D$4:$D$1150,0))</f>
        <v>0.008275462962962965</v>
      </c>
    </row>
    <row r="73" spans="1:9" s="1" customFormat="1" ht="15" customHeight="1">
      <c r="A73" s="10">
        <v>70</v>
      </c>
      <c r="B73" s="46" t="s">
        <v>151</v>
      </c>
      <c r="C73" s="46" t="s">
        <v>145</v>
      </c>
      <c r="D73" s="52" t="s">
        <v>0</v>
      </c>
      <c r="E73" s="47" t="s">
        <v>150</v>
      </c>
      <c r="F73" s="50">
        <v>0.01834490740740741</v>
      </c>
      <c r="G73" s="11" t="str">
        <f t="shared" si="3"/>
        <v>6.09/km</v>
      </c>
      <c r="H73" s="12">
        <f t="shared" si="2"/>
        <v>0.008275462962962965</v>
      </c>
      <c r="I73" s="12">
        <f>F73-INDEX($F$4:$F$1150,MATCH(D73,$D$4:$D$1150,0))</f>
        <v>0.008275462962962965</v>
      </c>
    </row>
    <row r="74" spans="1:9" s="1" customFormat="1" ht="15" customHeight="1">
      <c r="A74" s="10">
        <v>71</v>
      </c>
      <c r="B74" s="46" t="s">
        <v>152</v>
      </c>
      <c r="C74" s="46" t="s">
        <v>31</v>
      </c>
      <c r="D74" s="52" t="s">
        <v>0</v>
      </c>
      <c r="E74" s="47" t="s">
        <v>150</v>
      </c>
      <c r="F74" s="50">
        <v>0.01835648148148148</v>
      </c>
      <c r="G74" s="11" t="str">
        <f t="shared" si="3"/>
        <v>6.09/km</v>
      </c>
      <c r="H74" s="12">
        <f t="shared" si="2"/>
        <v>0.008287037037037035</v>
      </c>
      <c r="I74" s="12">
        <f>F74-INDEX($F$4:$F$1150,MATCH(D74,$D$4:$D$1150,0))</f>
        <v>0.008287037037037035</v>
      </c>
    </row>
    <row r="75" spans="1:9" s="1" customFormat="1" ht="15" customHeight="1">
      <c r="A75" s="10">
        <v>72</v>
      </c>
      <c r="B75" s="46" t="s">
        <v>153</v>
      </c>
      <c r="C75" s="46" t="s">
        <v>154</v>
      </c>
      <c r="D75" s="52" t="s">
        <v>0</v>
      </c>
      <c r="E75" s="47" t="s">
        <v>75</v>
      </c>
      <c r="F75" s="50">
        <v>0.018425925925925925</v>
      </c>
      <c r="G75" s="11" t="str">
        <f t="shared" si="3"/>
        <v>6.10/km</v>
      </c>
      <c r="H75" s="12">
        <f t="shared" si="2"/>
        <v>0.00835648148148148</v>
      </c>
      <c r="I75" s="12">
        <f>F75-INDEX($F$4:$F$1150,MATCH(D75,$D$4:$D$1150,0))</f>
        <v>0.00835648148148148</v>
      </c>
    </row>
    <row r="76" spans="1:9" s="1" customFormat="1" ht="15" customHeight="1">
      <c r="A76" s="10">
        <v>73</v>
      </c>
      <c r="B76" s="46" t="s">
        <v>155</v>
      </c>
      <c r="C76" s="46" t="s">
        <v>156</v>
      </c>
      <c r="D76" s="52" t="s">
        <v>0</v>
      </c>
      <c r="E76" s="47" t="s">
        <v>53</v>
      </c>
      <c r="F76" s="50">
        <v>0.018622685185185183</v>
      </c>
      <c r="G76" s="11" t="str">
        <f t="shared" si="3"/>
        <v>6.14/km</v>
      </c>
      <c r="H76" s="12">
        <f t="shared" si="2"/>
        <v>0.008553240740740738</v>
      </c>
      <c r="I76" s="12">
        <f>F76-INDEX($F$4:$F$1150,MATCH(D76,$D$4:$D$1150,0))</f>
        <v>0.008553240740740738</v>
      </c>
    </row>
    <row r="77" spans="1:9" s="1" customFormat="1" ht="15" customHeight="1">
      <c r="A77" s="10">
        <v>74</v>
      </c>
      <c r="B77" s="46" t="s">
        <v>157</v>
      </c>
      <c r="C77" s="48" t="s">
        <v>158</v>
      </c>
      <c r="D77" s="52" t="s">
        <v>0</v>
      </c>
      <c r="E77" s="47" t="s">
        <v>53</v>
      </c>
      <c r="F77" s="50">
        <v>0.019016203703703705</v>
      </c>
      <c r="G77" s="11" t="str">
        <f t="shared" si="3"/>
        <v>6.22/km</v>
      </c>
      <c r="H77" s="12">
        <f t="shared" si="2"/>
        <v>0.00894675925925926</v>
      </c>
      <c r="I77" s="12">
        <f>F77-INDEX($F$4:$F$1150,MATCH(D77,$D$4:$D$1150,0))</f>
        <v>0.00894675925925926</v>
      </c>
    </row>
    <row r="78" spans="1:9" s="1" customFormat="1" ht="15" customHeight="1">
      <c r="A78" s="10">
        <v>75</v>
      </c>
      <c r="B78" s="46" t="s">
        <v>159</v>
      </c>
      <c r="C78" s="46" t="s">
        <v>160</v>
      </c>
      <c r="D78" s="52" t="s">
        <v>0</v>
      </c>
      <c r="E78" s="47" t="s">
        <v>53</v>
      </c>
      <c r="F78" s="50">
        <v>0.01902777777777778</v>
      </c>
      <c r="G78" s="11" t="str">
        <f t="shared" si="3"/>
        <v>6.22/km</v>
      </c>
      <c r="H78" s="12">
        <f t="shared" si="2"/>
        <v>0.008958333333333334</v>
      </c>
      <c r="I78" s="12">
        <f>F78-INDEX($F$4:$F$1150,MATCH(D78,$D$4:$D$1150,0))</f>
        <v>0.008958333333333334</v>
      </c>
    </row>
    <row r="79" spans="1:9" s="1" customFormat="1" ht="15" customHeight="1">
      <c r="A79" s="10">
        <v>76</v>
      </c>
      <c r="B79" s="46" t="s">
        <v>161</v>
      </c>
      <c r="C79" s="46" t="s">
        <v>51</v>
      </c>
      <c r="D79" s="52" t="s">
        <v>0</v>
      </c>
      <c r="E79" s="47" t="s">
        <v>53</v>
      </c>
      <c r="F79" s="50">
        <v>0.020752314814814814</v>
      </c>
      <c r="G79" s="11" t="str">
        <f t="shared" si="3"/>
        <v>6.57/km</v>
      </c>
      <c r="H79" s="12">
        <f t="shared" si="2"/>
        <v>0.010682870370370369</v>
      </c>
      <c r="I79" s="12">
        <f>F79-INDEX($F$4:$F$1150,MATCH(D79,$D$4:$D$1150,0))</f>
        <v>0.010682870370370369</v>
      </c>
    </row>
    <row r="80" spans="1:9" s="3" customFormat="1" ht="15" customHeight="1">
      <c r="A80" s="56">
        <v>77</v>
      </c>
      <c r="B80" s="57" t="s">
        <v>162</v>
      </c>
      <c r="C80" s="57" t="s">
        <v>163</v>
      </c>
      <c r="D80" s="58" t="s">
        <v>0</v>
      </c>
      <c r="E80" s="59" t="s">
        <v>13</v>
      </c>
      <c r="F80" s="60">
        <v>0.020949074074074075</v>
      </c>
      <c r="G80" s="58" t="str">
        <f t="shared" si="3"/>
        <v>7.01/km</v>
      </c>
      <c r="H80" s="61">
        <f t="shared" si="2"/>
        <v>0.01087962962962963</v>
      </c>
      <c r="I80" s="61">
        <f>F80-INDEX($F$4:$F$1150,MATCH(D80,$D$4:$D$1150,0))</f>
        <v>0.01087962962962963</v>
      </c>
    </row>
  </sheetData>
  <autoFilter ref="A3:I80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>
      <c r="A1" s="31" t="str">
        <f>Individuale!A1</f>
        <v>Corri a Colazione</v>
      </c>
      <c r="B1" s="32"/>
      <c r="C1" s="33"/>
    </row>
    <row r="2" spans="1:3" ht="33" customHeight="1">
      <c r="A2" s="34" t="str">
        <f>Individuale!A2&amp;" km. "&amp;Individuale!I2</f>
        <v>Pineta di Ostia - Ostia (RM) Italia - Domenica 25/07/2010 km. 4,3</v>
      </c>
      <c r="B2" s="35"/>
      <c r="C2" s="36"/>
    </row>
    <row r="3" spans="1:3" ht="24.75" customHeight="1">
      <c r="A3" s="37" t="s">
        <v>3</v>
      </c>
      <c r="B3" s="38" t="s">
        <v>7</v>
      </c>
      <c r="C3" s="38" t="s">
        <v>12</v>
      </c>
    </row>
    <row r="4" spans="1:3" ht="15" customHeight="1">
      <c r="A4" s="39">
        <v>1</v>
      </c>
      <c r="B4" s="62" t="s">
        <v>53</v>
      </c>
      <c r="C4" s="65">
        <v>30</v>
      </c>
    </row>
    <row r="5" spans="1:3" ht="15" customHeight="1">
      <c r="A5" s="40">
        <v>2</v>
      </c>
      <c r="B5" s="63" t="s">
        <v>75</v>
      </c>
      <c r="C5" s="66">
        <v>8</v>
      </c>
    </row>
    <row r="6" spans="1:3" ht="15" customHeight="1">
      <c r="A6" s="40">
        <v>3</v>
      </c>
      <c r="B6" s="63" t="s">
        <v>106</v>
      </c>
      <c r="C6" s="66">
        <v>6</v>
      </c>
    </row>
    <row r="7" spans="1:3" ht="15" customHeight="1">
      <c r="A7" s="40">
        <v>4</v>
      </c>
      <c r="B7" s="63" t="s">
        <v>1</v>
      </c>
      <c r="C7" s="66">
        <v>5</v>
      </c>
    </row>
    <row r="8" spans="1:3" ht="15" customHeight="1">
      <c r="A8" s="30">
        <v>5</v>
      </c>
      <c r="B8" s="42" t="s">
        <v>13</v>
      </c>
      <c r="C8" s="43">
        <v>4</v>
      </c>
    </row>
    <row r="9" spans="1:3" ht="15" customHeight="1">
      <c r="A9" s="40">
        <v>6</v>
      </c>
      <c r="B9" s="63" t="s">
        <v>69</v>
      </c>
      <c r="C9" s="66">
        <v>4</v>
      </c>
    </row>
    <row r="10" spans="1:3" ht="15" customHeight="1">
      <c r="A10" s="40">
        <v>7</v>
      </c>
      <c r="B10" s="63" t="s">
        <v>67</v>
      </c>
      <c r="C10" s="66">
        <v>4</v>
      </c>
    </row>
    <row r="11" spans="1:3" ht="15" customHeight="1">
      <c r="A11" s="40">
        <v>8</v>
      </c>
      <c r="B11" s="63" t="s">
        <v>150</v>
      </c>
      <c r="C11" s="66">
        <v>4</v>
      </c>
    </row>
    <row r="12" spans="1:3" ht="15" customHeight="1">
      <c r="A12" s="40">
        <v>9</v>
      </c>
      <c r="B12" s="63" t="s">
        <v>100</v>
      </c>
      <c r="C12" s="66">
        <v>2</v>
      </c>
    </row>
    <row r="13" spans="1:3" ht="15" customHeight="1">
      <c r="A13" s="40">
        <v>10</v>
      </c>
      <c r="B13" s="63" t="s">
        <v>133</v>
      </c>
      <c r="C13" s="66">
        <v>1</v>
      </c>
    </row>
    <row r="14" spans="1:3" ht="15" customHeight="1">
      <c r="A14" s="40">
        <v>11</v>
      </c>
      <c r="B14" s="63" t="s">
        <v>77</v>
      </c>
      <c r="C14" s="66">
        <v>1</v>
      </c>
    </row>
    <row r="15" spans="1:3" ht="15" customHeight="1">
      <c r="A15" s="40">
        <v>12</v>
      </c>
      <c r="B15" s="63" t="s">
        <v>59</v>
      </c>
      <c r="C15" s="66">
        <v>1</v>
      </c>
    </row>
    <row r="16" spans="1:3" ht="15" customHeight="1">
      <c r="A16" s="40">
        <v>13</v>
      </c>
      <c r="B16" s="63" t="s">
        <v>140</v>
      </c>
      <c r="C16" s="66">
        <v>1</v>
      </c>
    </row>
    <row r="17" spans="1:3" ht="15" customHeight="1">
      <c r="A17" s="40">
        <v>14</v>
      </c>
      <c r="B17" s="63" t="s">
        <v>63</v>
      </c>
      <c r="C17" s="66">
        <v>1</v>
      </c>
    </row>
    <row r="18" spans="1:3" ht="15" customHeight="1">
      <c r="A18" s="40">
        <v>15</v>
      </c>
      <c r="B18" s="63" t="s">
        <v>46</v>
      </c>
      <c r="C18" s="66">
        <v>1</v>
      </c>
    </row>
    <row r="19" spans="1:3" ht="15" customHeight="1">
      <c r="A19" s="40">
        <v>16</v>
      </c>
      <c r="B19" s="63" t="s">
        <v>64</v>
      </c>
      <c r="C19" s="66">
        <v>1</v>
      </c>
    </row>
    <row r="20" spans="1:3" ht="15" customHeight="1">
      <c r="A20" s="40">
        <v>17</v>
      </c>
      <c r="B20" s="63" t="s">
        <v>126</v>
      </c>
      <c r="C20" s="66">
        <v>1</v>
      </c>
    </row>
    <row r="21" spans="1:3" ht="15" customHeight="1">
      <c r="A21" s="40">
        <v>18</v>
      </c>
      <c r="B21" s="63" t="s">
        <v>84</v>
      </c>
      <c r="C21" s="66">
        <v>1</v>
      </c>
    </row>
    <row r="22" spans="1:3" ht="15" customHeight="1">
      <c r="A22" s="41">
        <v>19</v>
      </c>
      <c r="B22" s="64" t="s">
        <v>130</v>
      </c>
      <c r="C22" s="67">
        <v>1</v>
      </c>
    </row>
    <row r="23" ht="12.75">
      <c r="C23" s="4">
        <f>SUM(C4:C22)</f>
        <v>77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2010-09-15T09:05:52Z</dcterms:modified>
  <cp:category/>
  <cp:version/>
  <cp:contentType/>
  <cp:contentStatus/>
</cp:coreProperties>
</file>