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'Individuale'!$A$4:$I$98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<sst xmlns="http://schemas.openxmlformats.org/spreadsheetml/2006/main" count="425" uniqueCount="216">
  <si>
    <t>SCHISANO</t>
  </si>
  <si>
    <t>BENEDETTO</t>
  </si>
  <si>
    <t>ANGELICA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</si>
  <si>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</si>
  <si>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</si>
  <si>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</si>
  <si>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</si>
  <si>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</si>
  <si>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</si>
  <si>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</si>
  <si>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</si>
  <si>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</si>
  <si>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</si>
  <si>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</si>
  <si>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</si>
  <si>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</si>
  <si>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VITTORIO</t>
  </si>
  <si>
    <t>FABIO</t>
  </si>
  <si>
    <t>FABRIZIO</t>
  </si>
  <si>
    <t>ANDREA</t>
  </si>
  <si>
    <t>ALESSANDRO</t>
  </si>
  <si>
    <t>MARCO</t>
  </si>
  <si>
    <t>CLAUDIO</t>
  </si>
  <si>
    <t>ANGELO</t>
  </si>
  <si>
    <t>FRANCESCO</t>
  </si>
  <si>
    <t>STEFANO</t>
  </si>
  <si>
    <t>MAURO</t>
  </si>
  <si>
    <t>ROBERTO</t>
  </si>
  <si>
    <t>FRANCO</t>
  </si>
  <si>
    <t>MASSIMO</t>
  </si>
  <si>
    <t>MASSIMILIANO</t>
  </si>
  <si>
    <t>PAOLO</t>
  </si>
  <si>
    <t>MICHELE</t>
  </si>
  <si>
    <t>LUIGI</t>
  </si>
  <si>
    <t>GIOVANNI</t>
  </si>
  <si>
    <t>PODISTI MARATONA DI ROMA</t>
  </si>
  <si>
    <t>ANTONIO</t>
  </si>
  <si>
    <t>ENRICO</t>
  </si>
  <si>
    <t>STEFANIA</t>
  </si>
  <si>
    <t>FRANCESCA</t>
  </si>
  <si>
    <t>DOMENICO</t>
  </si>
  <si>
    <t>PATRIZIO</t>
  </si>
  <si>
    <t>VINCENZO</t>
  </si>
  <si>
    <t>UMBERTO</t>
  </si>
  <si>
    <t>ROBERTA</t>
  </si>
  <si>
    <t>PASQUALE</t>
  </si>
  <si>
    <t>GIANCARLO</t>
  </si>
  <si>
    <t>D'ORAZIO</t>
  </si>
  <si>
    <t>SALVATORE</t>
  </si>
  <si>
    <t>ARMANDO</t>
  </si>
  <si>
    <t>FELICE</t>
  </si>
  <si>
    <t>MARIO</t>
  </si>
  <si>
    <t>A.S.D. PODISTICA SOLIDARIETA'</t>
  </si>
  <si>
    <t>COSTA</t>
  </si>
  <si>
    <t>PASQUALINO</t>
  </si>
  <si>
    <t>EDOARDO</t>
  </si>
  <si>
    <t>FAUSTO</t>
  </si>
  <si>
    <t>RUTIGLIANO</t>
  </si>
  <si>
    <t>A</t>
  </si>
  <si>
    <t>ESERCITO ITALIANO</t>
  </si>
  <si>
    <t>CASALINI</t>
  </si>
  <si>
    <t>TIRRENO ATLETICA CIVITAVECCHIA</t>
  </si>
  <si>
    <t>FARAONI</t>
  </si>
  <si>
    <t>D</t>
  </si>
  <si>
    <t>ASAL MANZIANA</t>
  </si>
  <si>
    <t>CARTUCCIA</t>
  </si>
  <si>
    <t>MONTI DELLA TOLFA L'AIRONE</t>
  </si>
  <si>
    <t>GHIRO</t>
  </si>
  <si>
    <t>C</t>
  </si>
  <si>
    <t>POLISPORTIVA MONTALTO</t>
  </si>
  <si>
    <t>GRANELLA</t>
  </si>
  <si>
    <t>GABRIELE</t>
  </si>
  <si>
    <t>GARGIULLO</t>
  </si>
  <si>
    <t>MATANI</t>
  </si>
  <si>
    <t>TOFI</t>
  </si>
  <si>
    <t>B</t>
  </si>
  <si>
    <t>SPATOLA</t>
  </si>
  <si>
    <t>ATLETICA  VILLA DE SANCTIS</t>
  </si>
  <si>
    <t>TASSAROTTI</t>
  </si>
  <si>
    <t>FURLAN</t>
  </si>
  <si>
    <t>FLUMINI</t>
  </si>
  <si>
    <t>GRAVANAGO</t>
  </si>
  <si>
    <t>GIAN LUIGI</t>
  </si>
  <si>
    <t>SANTA MARINELLA RUNNER</t>
  </si>
  <si>
    <t>FERRO</t>
  </si>
  <si>
    <t>ZAINI</t>
  </si>
  <si>
    <t>MARSILI</t>
  </si>
  <si>
    <t>E</t>
  </si>
  <si>
    <t>BANCARI ROMANI</t>
  </si>
  <si>
    <t>VISMARA</t>
  </si>
  <si>
    <t>GS SCUOLA DI GUERRA</t>
  </si>
  <si>
    <t>PAGLIACCI</t>
  </si>
  <si>
    <t>LORELLA</t>
  </si>
  <si>
    <t>M</t>
  </si>
  <si>
    <t>MASTROPIETRO</t>
  </si>
  <si>
    <t>GRUPPO MILLEPIEDI LADISPOLI</t>
  </si>
  <si>
    <t>LIBERTY ATLETIC</t>
  </si>
  <si>
    <t>FALABELLA</t>
  </si>
  <si>
    <t>CERVETERI RUNNER</t>
  </si>
  <si>
    <t>SCOTTI</t>
  </si>
  <si>
    <t>IVANO</t>
  </si>
  <si>
    <t>CASCIONI</t>
  </si>
  <si>
    <t>PIERO</t>
  </si>
  <si>
    <t>RESTANTE</t>
  </si>
  <si>
    <t>ORLANDI</t>
  </si>
  <si>
    <t>PODISTICA ERUTUN</t>
  </si>
  <si>
    <t>FUNARI</t>
  </si>
  <si>
    <t>PALOMBI</t>
  </si>
  <si>
    <t>IANNETTI</t>
  </si>
  <si>
    <t>DINO</t>
  </si>
  <si>
    <t>ATLETICA ORO IN</t>
  </si>
  <si>
    <t>ARRICHIELLO</t>
  </si>
  <si>
    <t>OSTINI</t>
  </si>
  <si>
    <t>L</t>
  </si>
  <si>
    <t>TESTA</t>
  </si>
  <si>
    <t>PROFICO</t>
  </si>
  <si>
    <t>ROSARIO</t>
  </si>
  <si>
    <t>PODISTICA ALSIVM LADISPOLI</t>
  </si>
  <si>
    <t>FOLLI</t>
  </si>
  <si>
    <t>ARISTIDE</t>
  </si>
  <si>
    <t>F</t>
  </si>
  <si>
    <t>ASD ALBATROS ROMA</t>
  </si>
  <si>
    <t>SPADA</t>
  </si>
  <si>
    <t>ANNA BABY RUNNER</t>
  </si>
  <si>
    <t>PODESTA'</t>
  </si>
  <si>
    <t>SGAMMA</t>
  </si>
  <si>
    <t>MARTINA</t>
  </si>
  <si>
    <t>AXI ITALIA ATLETICA</t>
  </si>
  <si>
    <t>SARNACCHIOLI</t>
  </si>
  <si>
    <t>ASD LIBERI PODISTI</t>
  </si>
  <si>
    <t>DI STEFANO</t>
  </si>
  <si>
    <t>FEDERICO</t>
  </si>
  <si>
    <t>S. MARINELLA RUNNER</t>
  </si>
  <si>
    <t>MONALDI</t>
  </si>
  <si>
    <t>NAPPI</t>
  </si>
  <si>
    <t>CINTIOLI</t>
  </si>
  <si>
    <t>BERNI</t>
  </si>
  <si>
    <t>ROSA</t>
  </si>
  <si>
    <t>N</t>
  </si>
  <si>
    <t>GUERRINI</t>
  </si>
  <si>
    <t>MELLINI</t>
  </si>
  <si>
    <t>DI SABATINO</t>
  </si>
  <si>
    <t>INDIVIDUALE</t>
  </si>
  <si>
    <t>CROCICCHIA</t>
  </si>
  <si>
    <t>FIORUCCI</t>
  </si>
  <si>
    <t>ROSCIOLI</t>
  </si>
  <si>
    <t>FABIANO</t>
  </si>
  <si>
    <t>SABA</t>
  </si>
  <si>
    <t>DANIELE</t>
  </si>
  <si>
    <t>LBM SPORT</t>
  </si>
  <si>
    <t>BALDINI</t>
  </si>
  <si>
    <t>NICCOLOGI</t>
  </si>
  <si>
    <t>BERTOLO</t>
  </si>
  <si>
    <t>DAVID</t>
  </si>
  <si>
    <t>RAMELLA</t>
  </si>
  <si>
    <t>ETTORE</t>
  </si>
  <si>
    <t>D'ARPINO</t>
  </si>
  <si>
    <t>VITTORE</t>
  </si>
  <si>
    <t>ZOBOLI</t>
  </si>
  <si>
    <t>CRISTIANO</t>
  </si>
  <si>
    <t>SARGOLINI</t>
  </si>
  <si>
    <t>AMEDEO</t>
  </si>
  <si>
    <t>CIANTI</t>
  </si>
  <si>
    <t>GHERGHELAS</t>
  </si>
  <si>
    <t>ANGEL</t>
  </si>
  <si>
    <t>LAMASTRA</t>
  </si>
  <si>
    <t>SAVINO</t>
  </si>
  <si>
    <t>TEAM FOLGORE PARACADUTISTI</t>
  </si>
  <si>
    <t>MESTO</t>
  </si>
  <si>
    <t>ASD ANGUILLARA SABAZIA RUNNING</t>
  </si>
  <si>
    <t>LORUSSO</t>
  </si>
  <si>
    <t>STEFANINI</t>
  </si>
  <si>
    <t>G</t>
  </si>
  <si>
    <t>CARDELLI</t>
  </si>
  <si>
    <t>USAI</t>
  </si>
  <si>
    <t>GUIDA</t>
  </si>
  <si>
    <t>MARIA ONORINA</t>
  </si>
  <si>
    <t>CALCAGNA</t>
  </si>
  <si>
    <t>ROMA ROAD RUNNERS</t>
  </si>
  <si>
    <t>PIENDIBENE</t>
  </si>
  <si>
    <t>BALIVA</t>
  </si>
  <si>
    <t>CORRADO</t>
  </si>
  <si>
    <t>MONESTIROLI</t>
  </si>
  <si>
    <t>BALZANI</t>
  </si>
  <si>
    <t>DOMINICI</t>
  </si>
  <si>
    <t>LATTANZI</t>
  </si>
  <si>
    <t>G.S. BANCARI ROMANI</t>
  </si>
  <si>
    <t>PODISTICA CASALOTTI</t>
  </si>
  <si>
    <t>FRAZZETTA</t>
  </si>
  <si>
    <t>TORTORA</t>
  </si>
  <si>
    <t>CIVITAVECCHIA PATTINAGGIO</t>
  </si>
  <si>
    <t>CAROZZA</t>
  </si>
  <si>
    <t>G.S. CASTELLO</t>
  </si>
  <si>
    <t>GAIA</t>
  </si>
  <si>
    <t>CRISTOFARI</t>
  </si>
  <si>
    <t>NICOLETTA</t>
  </si>
  <si>
    <t>BIANCHI</t>
  </si>
  <si>
    <t>SPERATI</t>
  </si>
  <si>
    <t>LAURA</t>
  </si>
  <si>
    <t>Alto Lazio A.S.D.</t>
  </si>
  <si>
    <t>NOBILI</t>
  </si>
  <si>
    <t>ASCH</t>
  </si>
  <si>
    <t>DI MASSIMO</t>
  </si>
  <si>
    <t>CRISTIAN</t>
  </si>
  <si>
    <t>LIBERI PODISTI</t>
  </si>
  <si>
    <t>SAMYA</t>
  </si>
  <si>
    <t>TALIB</t>
  </si>
  <si>
    <t>TAMBURRINI</t>
  </si>
  <si>
    <t>SIMONA</t>
  </si>
  <si>
    <t>NATALUCCI</t>
  </si>
  <si>
    <t>LAMBERTO</t>
  </si>
  <si>
    <t>SANTINI</t>
  </si>
  <si>
    <t>Atletico Uisp Monterotondo</t>
  </si>
  <si>
    <t>FOSCHI</t>
  </si>
  <si>
    <t>Maratonina di Primavera</t>
  </si>
  <si>
    <t>Allumiere (RM) Italia - Sabato 08/06/2013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</si>
</sst>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165" fontId="9" fillId="4" borderId="4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9" fillId="4" borderId="4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2" t="s">
        <v>214</v>
      </c>
      <c r="B1" s="32"/>
      <c r="C1" s="32"/>
      <c r="D1" s="32"/>
      <c r="E1" s="32"/>
      <c r="F1" s="32"/>
      <c r="G1" s="32"/>
      <c r="H1" s="32"/>
      <c r="I1" s="32"/>
    </row>
    <row r="2" spans="1:9" ht="24" customHeight="1">
      <c r="A2" s="33"/>
      <c r="B2" s="33"/>
      <c r="C2" s="33"/>
      <c r="D2" s="33"/>
      <c r="E2" s="33"/>
      <c r="F2" s="33"/>
      <c r="G2" s="33"/>
      <c r="H2" s="33"/>
      <c r="I2" s="33"/>
    </row>
    <row r="3" spans="1:9" ht="24" customHeight="1">
      <c r="A3" s="34" t="s">
        <v>215</v>
      </c>
      <c r="B3" s="34"/>
      <c r="C3" s="34"/>
      <c r="D3" s="34"/>
      <c r="E3" s="34"/>
      <c r="F3" s="34"/>
      <c r="G3" s="34"/>
      <c r="H3" s="3" t="s">
        <v>4</v>
      </c>
      <c r="I3" s="4">
        <v>12</v>
      </c>
    </row>
    <row r="4" spans="1:9" ht="37.5" customHeight="1">
      <c r="A4" s="5" t="s">
        <v>5</v>
      </c>
      <c r="B4" s="6" t="s">
        <v>6</v>
      </c>
      <c r="C4" s="7" t="s">
        <v>7</v>
      </c>
      <c r="D4" s="7" t="s">
        <v>8</v>
      </c>
      <c r="E4" s="8" t="s">
        <v>9</v>
      </c>
      <c r="F4" s="7" t="s">
        <v>10</v>
      </c>
      <c r="G4" s="7" t="s">
        <v>11</v>
      </c>
      <c r="H4" s="9" t="s">
        <v>12</v>
      </c>
      <c r="I4" s="9" t="s">
        <v>13</v>
      </c>
    </row>
    <row r="5" spans="1:9" s="13" customFormat="1" ht="15" customHeight="1">
      <c r="A5" s="10">
        <v>1</v>
      </c>
      <c r="B5" s="37" t="s">
        <v>57</v>
      </c>
      <c r="C5" s="37" t="s">
        <v>45</v>
      </c>
      <c r="D5" s="38" t="s">
        <v>58</v>
      </c>
      <c r="E5" s="37" t="s">
        <v>59</v>
      </c>
      <c r="F5" s="28">
        <v>0.028634259259259262</v>
      </c>
      <c r="G5" s="10" t="str">
        <f aca="true" t="shared" si="0" ref="G5:G68">TEXT(INT((HOUR(F5)*3600+MINUTE(F5)*60+SECOND(F5))/$I$3/60),"0")&amp;"."&amp;TEXT(MOD((HOUR(F5)*3600+MINUTE(F5)*60+SECOND(F5))/$I$3,60),"00")&amp;"/km"</f>
        <v>3.26/km</v>
      </c>
      <c r="H5" s="12">
        <f aca="true" t="shared" si="1" ref="H5:H68">F5-$F$5</f>
        <v>0</v>
      </c>
      <c r="I5" s="12">
        <f>F5-INDEX($F$5:$F$98,MATCH(D5,$D$5:$D$98,0))</f>
        <v>0</v>
      </c>
    </row>
    <row r="6" spans="1:9" s="13" customFormat="1" ht="15" customHeight="1">
      <c r="A6" s="14">
        <v>2</v>
      </c>
      <c r="B6" s="39" t="s">
        <v>60</v>
      </c>
      <c r="C6" s="39" t="s">
        <v>16</v>
      </c>
      <c r="D6" s="40" t="s">
        <v>58</v>
      </c>
      <c r="E6" s="39" t="s">
        <v>61</v>
      </c>
      <c r="F6" s="29">
        <v>0.028912037037037038</v>
      </c>
      <c r="G6" s="14" t="str">
        <f t="shared" si="0"/>
        <v>3.28/km</v>
      </c>
      <c r="H6" s="16">
        <f t="shared" si="1"/>
        <v>0.0002777777777777761</v>
      </c>
      <c r="I6" s="16">
        <f>F6-INDEX($F$5:$F$98,MATCH(D6,$D$5:$D$98,0))</f>
        <v>0.0002777777777777761</v>
      </c>
    </row>
    <row r="7" spans="1:9" s="13" customFormat="1" ht="15" customHeight="1">
      <c r="A7" s="14">
        <v>3</v>
      </c>
      <c r="B7" s="39" t="s">
        <v>62</v>
      </c>
      <c r="C7" s="39" t="s">
        <v>22</v>
      </c>
      <c r="D7" s="40" t="s">
        <v>63</v>
      </c>
      <c r="E7" s="39" t="s">
        <v>64</v>
      </c>
      <c r="F7" s="29">
        <v>0.03037037037037037</v>
      </c>
      <c r="G7" s="14" t="str">
        <f t="shared" si="0"/>
        <v>3.39/km</v>
      </c>
      <c r="H7" s="16">
        <f t="shared" si="1"/>
        <v>0.0017361111111111084</v>
      </c>
      <c r="I7" s="16">
        <f>F7-INDEX($F$5:$F$98,MATCH(D7,$D$5:$D$98,0))</f>
        <v>0</v>
      </c>
    </row>
    <row r="8" spans="1:9" s="13" customFormat="1" ht="15" customHeight="1">
      <c r="A8" s="14">
        <v>4</v>
      </c>
      <c r="B8" s="39" t="s">
        <v>65</v>
      </c>
      <c r="C8" s="39" t="s">
        <v>20</v>
      </c>
      <c r="D8" s="40" t="s">
        <v>58</v>
      </c>
      <c r="E8" s="39" t="s">
        <v>66</v>
      </c>
      <c r="F8" s="29">
        <v>0.03061342592592593</v>
      </c>
      <c r="G8" s="14" t="str">
        <f t="shared" si="0"/>
        <v>3.40/km</v>
      </c>
      <c r="H8" s="16">
        <f t="shared" si="1"/>
        <v>0.0019791666666666673</v>
      </c>
      <c r="I8" s="16">
        <f>F8-INDEX($F$5:$F$98,MATCH(D8,$D$5:$D$98,0))</f>
        <v>0.0019791666666666673</v>
      </c>
    </row>
    <row r="9" spans="1:9" s="13" customFormat="1" ht="15" customHeight="1">
      <c r="A9" s="14">
        <v>5</v>
      </c>
      <c r="B9" s="39" t="s">
        <v>67</v>
      </c>
      <c r="C9" s="39" t="s">
        <v>17</v>
      </c>
      <c r="D9" s="40" t="s">
        <v>68</v>
      </c>
      <c r="E9" s="39" t="s">
        <v>69</v>
      </c>
      <c r="F9" s="29">
        <v>0.03068287037037037</v>
      </c>
      <c r="G9" s="14" t="str">
        <f t="shared" si="0"/>
        <v>3.41/km</v>
      </c>
      <c r="H9" s="16">
        <f t="shared" si="1"/>
        <v>0.0020486111111111087</v>
      </c>
      <c r="I9" s="16">
        <f>F9-INDEX($F$5:$F$98,MATCH(D9,$D$5:$D$98,0))</f>
        <v>0</v>
      </c>
    </row>
    <row r="10" spans="1:9" s="13" customFormat="1" ht="15" customHeight="1">
      <c r="A10" s="14">
        <v>6</v>
      </c>
      <c r="B10" s="39" t="s">
        <v>70</v>
      </c>
      <c r="C10" s="39" t="s">
        <v>71</v>
      </c>
      <c r="D10" s="40" t="s">
        <v>58</v>
      </c>
      <c r="E10" s="39" t="s">
        <v>66</v>
      </c>
      <c r="F10" s="29">
        <v>0.03074074074074074</v>
      </c>
      <c r="G10" s="14" t="str">
        <f t="shared" si="0"/>
        <v>3.41/km</v>
      </c>
      <c r="H10" s="16">
        <f t="shared" si="1"/>
        <v>0.0021064814814814765</v>
      </c>
      <c r="I10" s="16">
        <f>F10-INDEX($F$5:$F$98,MATCH(D10,$D$5:$D$98,0))</f>
        <v>0.0021064814814814765</v>
      </c>
    </row>
    <row r="11" spans="1:9" s="13" customFormat="1" ht="15" customHeight="1">
      <c r="A11" s="14">
        <v>7</v>
      </c>
      <c r="B11" s="39" t="s">
        <v>72</v>
      </c>
      <c r="C11" s="39" t="s">
        <v>41</v>
      </c>
      <c r="D11" s="40" t="s">
        <v>58</v>
      </c>
      <c r="E11" s="39" t="s">
        <v>66</v>
      </c>
      <c r="F11" s="29">
        <v>0.03175925925925926</v>
      </c>
      <c r="G11" s="14" t="str">
        <f t="shared" si="0"/>
        <v>3.49/km</v>
      </c>
      <c r="H11" s="16">
        <f t="shared" si="1"/>
        <v>0.003124999999999996</v>
      </c>
      <c r="I11" s="16">
        <f>F11-INDEX($F$5:$F$98,MATCH(D11,$D$5:$D$98,0))</f>
        <v>0.003124999999999996</v>
      </c>
    </row>
    <row r="12" spans="1:9" s="13" customFormat="1" ht="15" customHeight="1">
      <c r="A12" s="14">
        <v>8</v>
      </c>
      <c r="B12" s="39" t="s">
        <v>73</v>
      </c>
      <c r="C12" s="39" t="s">
        <v>55</v>
      </c>
      <c r="D12" s="40" t="s">
        <v>58</v>
      </c>
      <c r="E12" s="39" t="s">
        <v>64</v>
      </c>
      <c r="F12" s="29">
        <v>0.03248842592592593</v>
      </c>
      <c r="G12" s="14" t="str">
        <f t="shared" si="0"/>
        <v>3.54/km</v>
      </c>
      <c r="H12" s="16">
        <f t="shared" si="1"/>
        <v>0.0038541666666666655</v>
      </c>
      <c r="I12" s="16">
        <f>F12-INDEX($F$5:$F$98,MATCH(D12,$D$5:$D$98,0))</f>
        <v>0.0038541666666666655</v>
      </c>
    </row>
    <row r="13" spans="1:9" s="13" customFormat="1" ht="15" customHeight="1">
      <c r="A13" s="14">
        <v>9</v>
      </c>
      <c r="B13" s="39" t="s">
        <v>74</v>
      </c>
      <c r="C13" s="39" t="s">
        <v>50</v>
      </c>
      <c r="D13" s="40" t="s">
        <v>75</v>
      </c>
      <c r="E13" s="39" t="s">
        <v>66</v>
      </c>
      <c r="F13" s="29">
        <v>0.03266203703703704</v>
      </c>
      <c r="G13" s="14" t="str">
        <f t="shared" si="0"/>
        <v>3.55/km</v>
      </c>
      <c r="H13" s="16">
        <f t="shared" si="1"/>
        <v>0.004027777777777776</v>
      </c>
      <c r="I13" s="16">
        <f>F13-INDEX($F$5:$F$98,MATCH(D13,$D$5:$D$98,0))</f>
        <v>0</v>
      </c>
    </row>
    <row r="14" spans="1:9" s="13" customFormat="1" ht="15" customHeight="1">
      <c r="A14" s="14">
        <v>10</v>
      </c>
      <c r="B14" s="39" t="s">
        <v>76</v>
      </c>
      <c r="C14" s="39" t="s">
        <v>14</v>
      </c>
      <c r="D14" s="40" t="s">
        <v>58</v>
      </c>
      <c r="E14" s="39" t="s">
        <v>77</v>
      </c>
      <c r="F14" s="29">
        <v>0.03302083333333333</v>
      </c>
      <c r="G14" s="14" t="str">
        <f t="shared" si="0"/>
        <v>3.58/km</v>
      </c>
      <c r="H14" s="16">
        <f t="shared" si="1"/>
        <v>0.0043865740740740705</v>
      </c>
      <c r="I14" s="16">
        <f>F14-INDEX($F$5:$F$98,MATCH(D14,$D$5:$D$98,0))</f>
        <v>0.0043865740740740705</v>
      </c>
    </row>
    <row r="15" spans="1:9" s="13" customFormat="1" ht="15" customHeight="1">
      <c r="A15" s="14">
        <v>11</v>
      </c>
      <c r="B15" s="39" t="s">
        <v>78</v>
      </c>
      <c r="C15" s="39" t="s">
        <v>31</v>
      </c>
      <c r="D15" s="40" t="s">
        <v>68</v>
      </c>
      <c r="E15" s="39" t="s">
        <v>66</v>
      </c>
      <c r="F15" s="29">
        <v>0.0330787037037037</v>
      </c>
      <c r="G15" s="14" t="str">
        <f t="shared" si="0"/>
        <v>3.58/km</v>
      </c>
      <c r="H15" s="16">
        <f t="shared" si="1"/>
        <v>0.004444444444444438</v>
      </c>
      <c r="I15" s="16">
        <f>F15-INDEX($F$5:$F$98,MATCH(D15,$D$5:$D$98,0))</f>
        <v>0.0023958333333333297</v>
      </c>
    </row>
    <row r="16" spans="1:9" s="13" customFormat="1" ht="15" customHeight="1">
      <c r="A16" s="14">
        <v>12</v>
      </c>
      <c r="B16" s="39" t="s">
        <v>79</v>
      </c>
      <c r="C16" s="39" t="s">
        <v>22</v>
      </c>
      <c r="D16" s="40" t="s">
        <v>63</v>
      </c>
      <c r="E16" s="39" t="s">
        <v>66</v>
      </c>
      <c r="F16" s="29">
        <v>0.03344907407407407</v>
      </c>
      <c r="G16" s="14" t="str">
        <f t="shared" si="0"/>
        <v>4.01/km</v>
      </c>
      <c r="H16" s="16">
        <f t="shared" si="1"/>
        <v>0.0048148148148148065</v>
      </c>
      <c r="I16" s="16">
        <f>F16-INDEX($F$5:$F$98,MATCH(D16,$D$5:$D$98,0))</f>
        <v>0.003078703703703698</v>
      </c>
    </row>
    <row r="17" spans="1:9" s="13" customFormat="1" ht="15" customHeight="1">
      <c r="A17" s="14">
        <v>13</v>
      </c>
      <c r="B17" s="39" t="s">
        <v>80</v>
      </c>
      <c r="C17" s="39" t="s">
        <v>21</v>
      </c>
      <c r="D17" s="40" t="s">
        <v>75</v>
      </c>
      <c r="E17" s="39" t="s">
        <v>66</v>
      </c>
      <c r="F17" s="29">
        <v>0.03369212962962963</v>
      </c>
      <c r="G17" s="14" t="str">
        <f t="shared" si="0"/>
        <v>4.03/km</v>
      </c>
      <c r="H17" s="16">
        <f t="shared" si="1"/>
        <v>0.005057870370370365</v>
      </c>
      <c r="I17" s="16">
        <f>F17-INDEX($F$5:$F$98,MATCH(D17,$D$5:$D$98,0))</f>
        <v>0.0010300925925925894</v>
      </c>
    </row>
    <row r="18" spans="1:9" s="13" customFormat="1" ht="15" customHeight="1">
      <c r="A18" s="14">
        <v>14</v>
      </c>
      <c r="B18" s="39" t="s">
        <v>81</v>
      </c>
      <c r="C18" s="39" t="s">
        <v>82</v>
      </c>
      <c r="D18" s="40" t="s">
        <v>68</v>
      </c>
      <c r="E18" s="39" t="s">
        <v>83</v>
      </c>
      <c r="F18" s="29">
        <v>0.03375</v>
      </c>
      <c r="G18" s="14" t="str">
        <f t="shared" si="0"/>
        <v>4.03/km</v>
      </c>
      <c r="H18" s="16">
        <f t="shared" si="1"/>
        <v>0.00511574074074074</v>
      </c>
      <c r="I18" s="16">
        <f>F18-INDEX($F$5:$F$98,MATCH(D18,$D$5:$D$98,0))</f>
        <v>0.0030671296296296315</v>
      </c>
    </row>
    <row r="19" spans="1:9" s="13" customFormat="1" ht="15" customHeight="1">
      <c r="A19" s="14">
        <v>15</v>
      </c>
      <c r="B19" s="39" t="s">
        <v>84</v>
      </c>
      <c r="C19" s="39" t="s">
        <v>34</v>
      </c>
      <c r="D19" s="40" t="s">
        <v>68</v>
      </c>
      <c r="E19" s="39" t="s">
        <v>66</v>
      </c>
      <c r="F19" s="29">
        <v>0.03386574074074074</v>
      </c>
      <c r="G19" s="14" t="str">
        <f t="shared" si="0"/>
        <v>4.04/km</v>
      </c>
      <c r="H19" s="16">
        <f t="shared" si="1"/>
        <v>0.005231481481481476</v>
      </c>
      <c r="I19" s="16">
        <f>F19-INDEX($F$5:$F$98,MATCH(D19,$D$5:$D$98,0))</f>
        <v>0.003182870370370367</v>
      </c>
    </row>
    <row r="20" spans="1:9" s="13" customFormat="1" ht="15" customHeight="1">
      <c r="A20" s="14">
        <v>16</v>
      </c>
      <c r="B20" s="39" t="s">
        <v>85</v>
      </c>
      <c r="C20" s="39" t="s">
        <v>33</v>
      </c>
      <c r="D20" s="40" t="s">
        <v>58</v>
      </c>
      <c r="E20" s="39" t="s">
        <v>66</v>
      </c>
      <c r="F20" s="29">
        <v>0.03392361111111111</v>
      </c>
      <c r="G20" s="14" t="str">
        <f t="shared" si="0"/>
        <v>4.04/km</v>
      </c>
      <c r="H20" s="16">
        <f t="shared" si="1"/>
        <v>0.005289351851851851</v>
      </c>
      <c r="I20" s="16">
        <f>F20-INDEX($F$5:$F$98,MATCH(D20,$D$5:$D$98,0))</f>
        <v>0.005289351851851851</v>
      </c>
    </row>
    <row r="21" spans="1:9" s="13" customFormat="1" ht="15" customHeight="1">
      <c r="A21" s="14">
        <v>17</v>
      </c>
      <c r="B21" s="39" t="s">
        <v>86</v>
      </c>
      <c r="C21" s="39" t="s">
        <v>56</v>
      </c>
      <c r="D21" s="40" t="s">
        <v>87</v>
      </c>
      <c r="E21" s="39" t="s">
        <v>88</v>
      </c>
      <c r="F21" s="29">
        <v>0.03400462962962963</v>
      </c>
      <c r="G21" s="14" t="str">
        <f t="shared" si="0"/>
        <v>4.05/km</v>
      </c>
      <c r="H21" s="16">
        <f t="shared" si="1"/>
        <v>0.005370370370370366</v>
      </c>
      <c r="I21" s="16">
        <f>F21-INDEX($F$5:$F$98,MATCH(D21,$D$5:$D$98,0))</f>
        <v>0</v>
      </c>
    </row>
    <row r="22" spans="1:9" s="13" customFormat="1" ht="15" customHeight="1">
      <c r="A22" s="14">
        <v>18</v>
      </c>
      <c r="B22" s="39" t="s">
        <v>89</v>
      </c>
      <c r="C22" s="39" t="s">
        <v>36</v>
      </c>
      <c r="D22" s="40" t="s">
        <v>63</v>
      </c>
      <c r="E22" s="39" t="s">
        <v>90</v>
      </c>
      <c r="F22" s="29">
        <v>0.03414351851851852</v>
      </c>
      <c r="G22" s="14" t="str">
        <f t="shared" si="0"/>
        <v>4.06/km</v>
      </c>
      <c r="H22" s="16">
        <f t="shared" si="1"/>
        <v>0.005509259259259255</v>
      </c>
      <c r="I22" s="16">
        <f>F22-INDEX($F$5:$F$98,MATCH(D22,$D$5:$D$98,0))</f>
        <v>0.003773148148148147</v>
      </c>
    </row>
    <row r="23" spans="1:9" s="13" customFormat="1" ht="15" customHeight="1">
      <c r="A23" s="14">
        <v>19</v>
      </c>
      <c r="B23" s="39" t="s">
        <v>91</v>
      </c>
      <c r="C23" s="39" t="s">
        <v>92</v>
      </c>
      <c r="D23" s="40" t="s">
        <v>93</v>
      </c>
      <c r="E23" s="39" t="s">
        <v>61</v>
      </c>
      <c r="F23" s="29">
        <v>0.03425925925925926</v>
      </c>
      <c r="G23" s="14" t="str">
        <f t="shared" si="0"/>
        <v>4.07/km</v>
      </c>
      <c r="H23" s="16">
        <f t="shared" si="1"/>
        <v>0.005624999999999998</v>
      </c>
      <c r="I23" s="16">
        <f>F23-INDEX($F$5:$F$98,MATCH(D23,$D$5:$D$98,0))</f>
        <v>0</v>
      </c>
    </row>
    <row r="24" spans="1:9" s="13" customFormat="1" ht="15" customHeight="1">
      <c r="A24" s="14">
        <v>20</v>
      </c>
      <c r="B24" s="39" t="s">
        <v>94</v>
      </c>
      <c r="C24" s="39" t="s">
        <v>22</v>
      </c>
      <c r="D24" s="40" t="s">
        <v>63</v>
      </c>
      <c r="E24" s="39" t="s">
        <v>95</v>
      </c>
      <c r="F24" s="29">
        <v>0.03436342592592593</v>
      </c>
      <c r="G24" s="14" t="str">
        <f t="shared" si="0"/>
        <v>4.07/km</v>
      </c>
      <c r="H24" s="16">
        <f t="shared" si="1"/>
        <v>0.005729166666666667</v>
      </c>
      <c r="I24" s="16">
        <f>F24-INDEX($F$5:$F$98,MATCH(D24,$D$5:$D$98,0))</f>
        <v>0.003993055555555559</v>
      </c>
    </row>
    <row r="25" spans="1:9" s="13" customFormat="1" ht="15" customHeight="1">
      <c r="A25" s="14">
        <v>21</v>
      </c>
      <c r="B25" s="39" t="s">
        <v>47</v>
      </c>
      <c r="C25" s="39" t="s">
        <v>20</v>
      </c>
      <c r="D25" s="40" t="s">
        <v>75</v>
      </c>
      <c r="E25" s="39" t="s">
        <v>96</v>
      </c>
      <c r="F25" s="29">
        <v>0.03449074074074074</v>
      </c>
      <c r="G25" s="14" t="str">
        <f t="shared" si="0"/>
        <v>4.08/km</v>
      </c>
      <c r="H25" s="16">
        <f t="shared" si="1"/>
        <v>0.005856481481481476</v>
      </c>
      <c r="I25" s="16">
        <f>F25-INDEX($F$5:$F$98,MATCH(D25,$D$5:$D$98,0))</f>
        <v>0.0018287037037037004</v>
      </c>
    </row>
    <row r="26" spans="1:9" s="13" customFormat="1" ht="15" customHeight="1">
      <c r="A26" s="14">
        <v>22</v>
      </c>
      <c r="B26" s="39" t="s">
        <v>97</v>
      </c>
      <c r="C26" s="39" t="s">
        <v>18</v>
      </c>
      <c r="D26" s="40" t="s">
        <v>68</v>
      </c>
      <c r="E26" s="39" t="s">
        <v>98</v>
      </c>
      <c r="F26" s="29">
        <v>0.034525462962962966</v>
      </c>
      <c r="G26" s="14" t="str">
        <f t="shared" si="0"/>
        <v>4.09/km</v>
      </c>
      <c r="H26" s="16">
        <f t="shared" si="1"/>
        <v>0.005891203703703704</v>
      </c>
      <c r="I26" s="16">
        <f>F26-INDEX($F$5:$F$98,MATCH(D26,$D$5:$D$98,0))</f>
        <v>0.0038425925925925954</v>
      </c>
    </row>
    <row r="27" spans="1:9" s="13" customFormat="1" ht="15" customHeight="1">
      <c r="A27" s="14">
        <v>23</v>
      </c>
      <c r="B27" s="39" t="s">
        <v>99</v>
      </c>
      <c r="C27" s="39" t="s">
        <v>100</v>
      </c>
      <c r="D27" s="40" t="s">
        <v>63</v>
      </c>
      <c r="E27" s="39" t="s">
        <v>66</v>
      </c>
      <c r="F27" s="29">
        <v>0.03459490740740741</v>
      </c>
      <c r="G27" s="14" t="str">
        <f t="shared" si="0"/>
        <v>4.09/km</v>
      </c>
      <c r="H27" s="16">
        <f t="shared" si="1"/>
        <v>0.0059606481481481455</v>
      </c>
      <c r="I27" s="16">
        <f>F27-INDEX($F$5:$F$98,MATCH(D27,$D$5:$D$98,0))</f>
        <v>0.004224537037037037</v>
      </c>
    </row>
    <row r="28" spans="1:9" s="17" customFormat="1" ht="15" customHeight="1">
      <c r="A28" s="14">
        <v>24</v>
      </c>
      <c r="B28" s="39" t="s">
        <v>101</v>
      </c>
      <c r="C28" s="39" t="s">
        <v>102</v>
      </c>
      <c r="D28" s="40" t="s">
        <v>63</v>
      </c>
      <c r="E28" s="39" t="s">
        <v>83</v>
      </c>
      <c r="F28" s="29">
        <v>0.0347337962962963</v>
      </c>
      <c r="G28" s="14" t="str">
        <f t="shared" si="0"/>
        <v>4.10/km</v>
      </c>
      <c r="H28" s="16">
        <f t="shared" si="1"/>
        <v>0.006099537037037035</v>
      </c>
      <c r="I28" s="16">
        <f>F28-INDEX($F$5:$F$98,MATCH(D28,$D$5:$D$98,0))</f>
        <v>0.004363425925925927</v>
      </c>
    </row>
    <row r="29" spans="1:9" ht="15" customHeight="1">
      <c r="A29" s="14">
        <v>25</v>
      </c>
      <c r="B29" s="39" t="s">
        <v>103</v>
      </c>
      <c r="C29" s="39" t="s">
        <v>21</v>
      </c>
      <c r="D29" s="40" t="s">
        <v>75</v>
      </c>
      <c r="E29" s="39" t="s">
        <v>66</v>
      </c>
      <c r="F29" s="29">
        <v>0.034756944444444444</v>
      </c>
      <c r="G29" s="14" t="str">
        <f t="shared" si="0"/>
        <v>4.10/km</v>
      </c>
      <c r="H29" s="16">
        <f t="shared" si="1"/>
        <v>0.006122685185185182</v>
      </c>
      <c r="I29" s="16">
        <f>F29-INDEX($F$5:$F$98,MATCH(D29,$D$5:$D$98,0))</f>
        <v>0.0020949074074074064</v>
      </c>
    </row>
    <row r="30" spans="1:9" ht="15" customHeight="1">
      <c r="A30" s="14">
        <v>26</v>
      </c>
      <c r="B30" s="39" t="s">
        <v>104</v>
      </c>
      <c r="C30" s="39" t="s">
        <v>36</v>
      </c>
      <c r="D30" s="40" t="s">
        <v>63</v>
      </c>
      <c r="E30" s="39" t="s">
        <v>105</v>
      </c>
      <c r="F30" s="29">
        <v>0.03515046296296296</v>
      </c>
      <c r="G30" s="14" t="str">
        <f t="shared" si="0"/>
        <v>4.13/km</v>
      </c>
      <c r="H30" s="16">
        <f t="shared" si="1"/>
        <v>0.006516203703703698</v>
      </c>
      <c r="I30" s="16">
        <f>F30-INDEX($F$5:$F$98,MATCH(D30,$D$5:$D$98,0))</f>
        <v>0.004780092592592589</v>
      </c>
    </row>
    <row r="31" spans="1:9" ht="15" customHeight="1">
      <c r="A31" s="14">
        <v>27</v>
      </c>
      <c r="B31" s="39" t="s">
        <v>106</v>
      </c>
      <c r="C31" s="39" t="s">
        <v>14</v>
      </c>
      <c r="D31" s="40" t="s">
        <v>58</v>
      </c>
      <c r="E31" s="39" t="s">
        <v>66</v>
      </c>
      <c r="F31" s="29">
        <v>0.03540509259259259</v>
      </c>
      <c r="G31" s="14" t="str">
        <f t="shared" si="0"/>
        <v>4.15/km</v>
      </c>
      <c r="H31" s="16">
        <f t="shared" si="1"/>
        <v>0.00677083333333333</v>
      </c>
      <c r="I31" s="16">
        <f>F31-INDEX($F$5:$F$98,MATCH(D31,$D$5:$D$98,0))</f>
        <v>0.00677083333333333</v>
      </c>
    </row>
    <row r="32" spans="1:9" ht="15" customHeight="1">
      <c r="A32" s="14">
        <v>28</v>
      </c>
      <c r="B32" s="39" t="s">
        <v>107</v>
      </c>
      <c r="C32" s="39" t="s">
        <v>19</v>
      </c>
      <c r="D32" s="40" t="s">
        <v>68</v>
      </c>
      <c r="E32" s="39" t="s">
        <v>66</v>
      </c>
      <c r="F32" s="29">
        <v>0.03546296296296297</v>
      </c>
      <c r="G32" s="14" t="str">
        <f t="shared" si="0"/>
        <v>4.15/km</v>
      </c>
      <c r="H32" s="16">
        <f t="shared" si="1"/>
        <v>0.006828703703703705</v>
      </c>
      <c r="I32" s="16">
        <f>F32-INDEX($F$5:$F$98,MATCH(D32,$D$5:$D$98,0))</f>
        <v>0.004780092592592596</v>
      </c>
    </row>
    <row r="33" spans="1:9" ht="15" customHeight="1">
      <c r="A33" s="14">
        <v>29</v>
      </c>
      <c r="B33" s="39" t="s">
        <v>26</v>
      </c>
      <c r="C33" s="39" t="s">
        <v>25</v>
      </c>
      <c r="D33" s="40" t="s">
        <v>58</v>
      </c>
      <c r="E33" s="39" t="s">
        <v>95</v>
      </c>
      <c r="F33" s="29">
        <v>0.03563657407407408</v>
      </c>
      <c r="G33" s="14" t="str">
        <f t="shared" si="0"/>
        <v>4.17/km</v>
      </c>
      <c r="H33" s="16">
        <f t="shared" si="1"/>
        <v>0.007002314814814815</v>
      </c>
      <c r="I33" s="16">
        <f>F33-INDEX($F$5:$F$98,MATCH(D33,$D$5:$D$98,0))</f>
        <v>0.007002314814814815</v>
      </c>
    </row>
    <row r="34" spans="1:9" ht="15" customHeight="1">
      <c r="A34" s="14">
        <v>30</v>
      </c>
      <c r="B34" s="39" t="s">
        <v>108</v>
      </c>
      <c r="C34" s="39" t="s">
        <v>109</v>
      </c>
      <c r="D34" s="40" t="s">
        <v>87</v>
      </c>
      <c r="E34" s="39" t="s">
        <v>110</v>
      </c>
      <c r="F34" s="29">
        <v>0.03564814814814815</v>
      </c>
      <c r="G34" s="14" t="str">
        <f t="shared" si="0"/>
        <v>4.17/km</v>
      </c>
      <c r="H34" s="16">
        <f t="shared" si="1"/>
        <v>0.007013888888888889</v>
      </c>
      <c r="I34" s="16">
        <f>F34-INDEX($F$5:$F$98,MATCH(D34,$D$5:$D$98,0))</f>
        <v>0.0016435185185185233</v>
      </c>
    </row>
    <row r="35" spans="1:9" ht="15" customHeight="1">
      <c r="A35" s="14">
        <v>31</v>
      </c>
      <c r="B35" s="39" t="s">
        <v>111</v>
      </c>
      <c r="C35" s="39" t="s">
        <v>32</v>
      </c>
      <c r="D35" s="40" t="s">
        <v>75</v>
      </c>
      <c r="E35" s="39" t="s">
        <v>66</v>
      </c>
      <c r="F35" s="29">
        <v>0.03581018518518519</v>
      </c>
      <c r="G35" s="14" t="str">
        <f t="shared" si="0"/>
        <v>4.18/km</v>
      </c>
      <c r="H35" s="16">
        <f t="shared" si="1"/>
        <v>0.007175925925925926</v>
      </c>
      <c r="I35" s="16">
        <f>F35-INDEX($F$5:$F$98,MATCH(D35,$D$5:$D$98,0))</f>
        <v>0.00314814814814815</v>
      </c>
    </row>
    <row r="36" spans="1:9" ht="15" customHeight="1">
      <c r="A36" s="14">
        <v>32</v>
      </c>
      <c r="B36" s="39" t="s">
        <v>112</v>
      </c>
      <c r="C36" s="39" t="s">
        <v>44</v>
      </c>
      <c r="D36" s="40" t="s">
        <v>113</v>
      </c>
      <c r="E36" s="39" t="s">
        <v>95</v>
      </c>
      <c r="F36" s="29">
        <v>0.03587962962962963</v>
      </c>
      <c r="G36" s="14" t="str">
        <f t="shared" si="0"/>
        <v>4.18/km</v>
      </c>
      <c r="H36" s="16">
        <f t="shared" si="1"/>
        <v>0.007245370370370367</v>
      </c>
      <c r="I36" s="16">
        <f>F36-INDEX($F$5:$F$98,MATCH(D36,$D$5:$D$98,0))</f>
        <v>0</v>
      </c>
    </row>
    <row r="37" spans="1:9" ht="15" customHeight="1">
      <c r="A37" s="14">
        <v>33</v>
      </c>
      <c r="B37" s="39" t="s">
        <v>114</v>
      </c>
      <c r="C37" s="39" t="s">
        <v>37</v>
      </c>
      <c r="D37" s="40" t="s">
        <v>63</v>
      </c>
      <c r="E37" s="39" t="s">
        <v>66</v>
      </c>
      <c r="F37" s="29">
        <v>0.03601851851851852</v>
      </c>
      <c r="G37" s="14" t="str">
        <f t="shared" si="0"/>
        <v>4.19/km</v>
      </c>
      <c r="H37" s="16">
        <f t="shared" si="1"/>
        <v>0.007384259259259257</v>
      </c>
      <c r="I37" s="16">
        <f>F37-INDEX($F$5:$F$98,MATCH(D37,$D$5:$D$98,0))</f>
        <v>0.005648148148148149</v>
      </c>
    </row>
    <row r="38" spans="1:9" ht="15" customHeight="1">
      <c r="A38" s="14">
        <v>34</v>
      </c>
      <c r="B38" s="39" t="s">
        <v>115</v>
      </c>
      <c r="C38" s="39" t="s">
        <v>116</v>
      </c>
      <c r="D38" s="40" t="s">
        <v>75</v>
      </c>
      <c r="E38" s="39" t="s">
        <v>117</v>
      </c>
      <c r="F38" s="29">
        <v>0.036099537037037034</v>
      </c>
      <c r="G38" s="14" t="str">
        <f t="shared" si="0"/>
        <v>4.20/km</v>
      </c>
      <c r="H38" s="16">
        <f t="shared" si="1"/>
        <v>0.007465277777777772</v>
      </c>
      <c r="I38" s="16">
        <f>F38-INDEX($F$5:$F$98,MATCH(D38,$D$5:$D$98,0))</f>
        <v>0.003437499999999996</v>
      </c>
    </row>
    <row r="39" spans="1:9" ht="15" customHeight="1">
      <c r="A39" s="14">
        <v>35</v>
      </c>
      <c r="B39" s="39" t="s">
        <v>118</v>
      </c>
      <c r="C39" s="39" t="s">
        <v>119</v>
      </c>
      <c r="D39" s="40" t="s">
        <v>63</v>
      </c>
      <c r="E39" s="39" t="s">
        <v>95</v>
      </c>
      <c r="F39" s="29">
        <v>0.03615740740740741</v>
      </c>
      <c r="G39" s="14" t="str">
        <f t="shared" si="0"/>
        <v>4.20/km</v>
      </c>
      <c r="H39" s="16">
        <f t="shared" si="1"/>
        <v>0.007523148148148147</v>
      </c>
      <c r="I39" s="16">
        <f>F39-INDEX($F$5:$F$98,MATCH(D39,$D$5:$D$98,0))</f>
        <v>0.0057870370370370385</v>
      </c>
    </row>
    <row r="40" spans="1:9" ht="15" customHeight="1">
      <c r="A40" s="14">
        <v>36</v>
      </c>
      <c r="B40" s="39" t="s">
        <v>0</v>
      </c>
      <c r="C40" s="39" t="s">
        <v>24</v>
      </c>
      <c r="D40" s="40" t="s">
        <v>120</v>
      </c>
      <c r="E40" s="39" t="s">
        <v>121</v>
      </c>
      <c r="F40" s="29">
        <v>0.03625</v>
      </c>
      <c r="G40" s="14" t="str">
        <f t="shared" si="0"/>
        <v>4.21/km</v>
      </c>
      <c r="H40" s="16">
        <f t="shared" si="1"/>
        <v>0.007615740740740735</v>
      </c>
      <c r="I40" s="16">
        <f>F40-INDEX($F$5:$F$98,MATCH(D40,$D$5:$D$98,0))</f>
        <v>0</v>
      </c>
    </row>
    <row r="41" spans="1:9" ht="15" customHeight="1">
      <c r="A41" s="14">
        <v>37</v>
      </c>
      <c r="B41" s="39" t="s">
        <v>122</v>
      </c>
      <c r="C41" s="39" t="s">
        <v>20</v>
      </c>
      <c r="D41" s="40" t="s">
        <v>63</v>
      </c>
      <c r="E41" s="39" t="s">
        <v>123</v>
      </c>
      <c r="F41" s="29">
        <v>0.036423611111111115</v>
      </c>
      <c r="G41" s="14" t="str">
        <f t="shared" si="0"/>
        <v>4.22/km</v>
      </c>
      <c r="H41" s="16">
        <f t="shared" si="1"/>
        <v>0.007789351851851853</v>
      </c>
      <c r="I41" s="16">
        <f>F41-INDEX($F$5:$F$98,MATCH(D41,$D$5:$D$98,0))</f>
        <v>0.0060532407407407444</v>
      </c>
    </row>
    <row r="42" spans="1:9" ht="15" customHeight="1">
      <c r="A42" s="14">
        <v>38</v>
      </c>
      <c r="B42" s="39" t="s">
        <v>124</v>
      </c>
      <c r="C42" s="39" t="s">
        <v>18</v>
      </c>
      <c r="D42" s="40" t="s">
        <v>63</v>
      </c>
      <c r="E42" s="39" t="s">
        <v>66</v>
      </c>
      <c r="F42" s="29">
        <v>0.03644675925925926</v>
      </c>
      <c r="G42" s="14" t="str">
        <f t="shared" si="0"/>
        <v>4.22/km</v>
      </c>
      <c r="H42" s="16">
        <f t="shared" si="1"/>
        <v>0.0078125</v>
      </c>
      <c r="I42" s="16">
        <f>F42-INDEX($F$5:$F$98,MATCH(D42,$D$5:$D$98,0))</f>
        <v>0.006076388888888892</v>
      </c>
    </row>
    <row r="43" spans="1:9" ht="15" customHeight="1">
      <c r="A43" s="14">
        <v>39</v>
      </c>
      <c r="B43" s="39" t="s">
        <v>125</v>
      </c>
      <c r="C43" s="39" t="s">
        <v>54</v>
      </c>
      <c r="D43" s="40" t="s">
        <v>87</v>
      </c>
      <c r="E43" s="39" t="s">
        <v>35</v>
      </c>
      <c r="F43" s="29">
        <v>0.0365625</v>
      </c>
      <c r="G43" s="14" t="str">
        <f t="shared" si="0"/>
        <v>4.23/km</v>
      </c>
      <c r="H43" s="16">
        <f t="shared" si="1"/>
        <v>0.007928240740740736</v>
      </c>
      <c r="I43" s="16">
        <f>F43-INDEX($F$5:$F$98,MATCH(D43,$D$5:$D$98,0))</f>
        <v>0.00255787037037037</v>
      </c>
    </row>
    <row r="44" spans="1:9" ht="15" customHeight="1">
      <c r="A44" s="14">
        <v>40</v>
      </c>
      <c r="B44" s="39" t="s">
        <v>97</v>
      </c>
      <c r="C44" s="39" t="s">
        <v>126</v>
      </c>
      <c r="D44" s="40" t="s">
        <v>113</v>
      </c>
      <c r="E44" s="39" t="s">
        <v>127</v>
      </c>
      <c r="F44" s="29">
        <v>0.0366087962962963</v>
      </c>
      <c r="G44" s="14" t="str">
        <f t="shared" si="0"/>
        <v>4.24/km</v>
      </c>
      <c r="H44" s="16">
        <f t="shared" si="1"/>
        <v>0.007974537037037037</v>
      </c>
      <c r="I44" s="16">
        <f>F44-INDEX($F$5:$F$98,MATCH(D44,$D$5:$D$98,0))</f>
        <v>0.0007291666666666696</v>
      </c>
    </row>
    <row r="45" spans="1:9" ht="15" customHeight="1">
      <c r="A45" s="14">
        <v>41</v>
      </c>
      <c r="B45" s="39" t="s">
        <v>128</v>
      </c>
      <c r="C45" s="39" t="s">
        <v>15</v>
      </c>
      <c r="D45" s="40" t="s">
        <v>68</v>
      </c>
      <c r="E45" s="39" t="s">
        <v>129</v>
      </c>
      <c r="F45" s="29">
        <v>0.03667824074074074</v>
      </c>
      <c r="G45" s="14" t="str">
        <f t="shared" si="0"/>
        <v>4.24/km</v>
      </c>
      <c r="H45" s="16">
        <f t="shared" si="1"/>
        <v>0.008043981481481478</v>
      </c>
      <c r="I45" s="16">
        <f>F45-INDEX($F$5:$F$98,MATCH(D45,$D$5:$D$98,0))</f>
        <v>0.00599537037037037</v>
      </c>
    </row>
    <row r="46" spans="1:9" ht="15" customHeight="1">
      <c r="A46" s="14">
        <v>42</v>
      </c>
      <c r="B46" s="39" t="s">
        <v>130</v>
      </c>
      <c r="C46" s="39" t="s">
        <v>131</v>
      </c>
      <c r="D46" s="40" t="s">
        <v>58</v>
      </c>
      <c r="E46" s="39" t="s">
        <v>132</v>
      </c>
      <c r="F46" s="29">
        <v>0.03680555555555556</v>
      </c>
      <c r="G46" s="14" t="str">
        <f t="shared" si="0"/>
        <v>4.25/km</v>
      </c>
      <c r="H46" s="16">
        <f t="shared" si="1"/>
        <v>0.008171296296296295</v>
      </c>
      <c r="I46" s="16">
        <f>F46-INDEX($F$5:$F$98,MATCH(D46,$D$5:$D$98,0))</f>
        <v>0.008171296296296295</v>
      </c>
    </row>
    <row r="47" spans="1:9" ht="15" customHeight="1">
      <c r="A47" s="14">
        <v>43</v>
      </c>
      <c r="B47" s="39" t="s">
        <v>133</v>
      </c>
      <c r="C47" s="39" t="s">
        <v>23</v>
      </c>
      <c r="D47" s="40" t="s">
        <v>63</v>
      </c>
      <c r="E47" s="39" t="s">
        <v>66</v>
      </c>
      <c r="F47" s="29">
        <v>0.03684027777777778</v>
      </c>
      <c r="G47" s="14" t="str">
        <f t="shared" si="0"/>
        <v>4.25/km</v>
      </c>
      <c r="H47" s="16">
        <f t="shared" si="1"/>
        <v>0.008206018518518515</v>
      </c>
      <c r="I47" s="16">
        <f>F47-INDEX($F$5:$F$98,MATCH(D47,$D$5:$D$98,0))</f>
        <v>0.006469907407407407</v>
      </c>
    </row>
    <row r="48" spans="1:9" ht="15" customHeight="1">
      <c r="A48" s="14">
        <v>44</v>
      </c>
      <c r="B48" s="39" t="s">
        <v>134</v>
      </c>
      <c r="C48" s="39" t="s">
        <v>43</v>
      </c>
      <c r="D48" s="40" t="s">
        <v>68</v>
      </c>
      <c r="E48" s="39" t="s">
        <v>123</v>
      </c>
      <c r="F48" s="29">
        <v>0.03695601851851852</v>
      </c>
      <c r="G48" s="14" t="str">
        <f t="shared" si="0"/>
        <v>4.26/km</v>
      </c>
      <c r="H48" s="16">
        <f t="shared" si="1"/>
        <v>0.008321759259259258</v>
      </c>
      <c r="I48" s="16">
        <f>F48-INDEX($F$5:$F$98,MATCH(D48,$D$5:$D$98,0))</f>
        <v>0.006273148148148149</v>
      </c>
    </row>
    <row r="49" spans="1:9" ht="15" customHeight="1">
      <c r="A49" s="14">
        <v>45</v>
      </c>
      <c r="B49" s="39" t="s">
        <v>135</v>
      </c>
      <c r="C49" s="39" t="s">
        <v>27</v>
      </c>
      <c r="D49" s="40" t="s">
        <v>87</v>
      </c>
      <c r="E49" s="39" t="s">
        <v>64</v>
      </c>
      <c r="F49" s="29">
        <v>0.03704861111111111</v>
      </c>
      <c r="G49" s="14" t="str">
        <f t="shared" si="0"/>
        <v>4.27/km</v>
      </c>
      <c r="H49" s="16">
        <f t="shared" si="1"/>
        <v>0.008414351851851846</v>
      </c>
      <c r="I49" s="16">
        <f>F49-INDEX($F$5:$F$98,MATCH(D49,$D$5:$D$98,0))</f>
        <v>0.003043981481481481</v>
      </c>
    </row>
    <row r="50" spans="1:9" ht="15" customHeight="1">
      <c r="A50" s="14">
        <v>46</v>
      </c>
      <c r="B50" s="39" t="s">
        <v>136</v>
      </c>
      <c r="C50" s="39" t="s">
        <v>137</v>
      </c>
      <c r="D50" s="40" t="s">
        <v>138</v>
      </c>
      <c r="E50" s="39" t="s">
        <v>129</v>
      </c>
      <c r="F50" s="29">
        <v>0.037280092592592594</v>
      </c>
      <c r="G50" s="14" t="str">
        <f t="shared" si="0"/>
        <v>4.28/km</v>
      </c>
      <c r="H50" s="16">
        <f t="shared" si="1"/>
        <v>0.008645833333333332</v>
      </c>
      <c r="I50" s="16">
        <f>F50-INDEX($F$5:$F$98,MATCH(D50,$D$5:$D$98,0))</f>
        <v>0</v>
      </c>
    </row>
    <row r="51" spans="1:9" ht="15" customHeight="1">
      <c r="A51" s="14">
        <v>47</v>
      </c>
      <c r="B51" s="39" t="s">
        <v>139</v>
      </c>
      <c r="C51" s="39" t="s">
        <v>39</v>
      </c>
      <c r="D51" s="40" t="s">
        <v>93</v>
      </c>
      <c r="E51" s="39" t="s">
        <v>83</v>
      </c>
      <c r="F51" s="29">
        <v>0.03736111111111111</v>
      </c>
      <c r="G51" s="14" t="str">
        <f t="shared" si="0"/>
        <v>4.29/km</v>
      </c>
      <c r="H51" s="16">
        <f t="shared" si="1"/>
        <v>0.008726851851851847</v>
      </c>
      <c r="I51" s="16">
        <f>F51-INDEX($F$5:$F$98,MATCH(D51,$D$5:$D$98,0))</f>
        <v>0.0031018518518518487</v>
      </c>
    </row>
    <row r="52" spans="1:9" ht="15" customHeight="1">
      <c r="A52" s="14">
        <v>48</v>
      </c>
      <c r="B52" s="39" t="s">
        <v>140</v>
      </c>
      <c r="C52" s="39" t="s">
        <v>46</v>
      </c>
      <c r="D52" s="40" t="s">
        <v>87</v>
      </c>
      <c r="E52" s="39" t="s">
        <v>66</v>
      </c>
      <c r="F52" s="29">
        <v>0.03726851851851851</v>
      </c>
      <c r="G52" s="14" t="str">
        <f t="shared" si="0"/>
        <v>4.28/km</v>
      </c>
      <c r="H52" s="16">
        <f t="shared" si="1"/>
        <v>0.008634259259259251</v>
      </c>
      <c r="I52" s="16">
        <f>F52-INDEX($F$5:$F$98,MATCH(D52,$D$5:$D$98,0))</f>
        <v>0.0032638888888888856</v>
      </c>
    </row>
    <row r="53" spans="1:9" ht="15" customHeight="1">
      <c r="A53" s="14">
        <v>49</v>
      </c>
      <c r="B53" s="39" t="s">
        <v>141</v>
      </c>
      <c r="C53" s="39" t="s">
        <v>18</v>
      </c>
      <c r="D53" s="40" t="s">
        <v>63</v>
      </c>
      <c r="E53" s="39" t="s">
        <v>142</v>
      </c>
      <c r="F53" s="29">
        <v>0.03753472222222222</v>
      </c>
      <c r="G53" s="14" t="str">
        <f t="shared" si="0"/>
        <v>4.30/km</v>
      </c>
      <c r="H53" s="16">
        <f t="shared" si="1"/>
        <v>0.008900462962962957</v>
      </c>
      <c r="I53" s="16">
        <f>F53-INDEX($F$5:$F$98,MATCH(D53,$D$5:$D$98,0))</f>
        <v>0.007164351851851849</v>
      </c>
    </row>
    <row r="54" spans="1:9" ht="15" customHeight="1">
      <c r="A54" s="14">
        <v>50</v>
      </c>
      <c r="B54" s="39" t="s">
        <v>143</v>
      </c>
      <c r="C54" s="39" t="s">
        <v>33</v>
      </c>
      <c r="D54" s="40" t="s">
        <v>120</v>
      </c>
      <c r="E54" s="39" t="s">
        <v>129</v>
      </c>
      <c r="F54" s="29">
        <v>0.03758101851851852</v>
      </c>
      <c r="G54" s="14" t="str">
        <f t="shared" si="0"/>
        <v>4.31/km</v>
      </c>
      <c r="H54" s="16">
        <f t="shared" si="1"/>
        <v>0.008946759259259258</v>
      </c>
      <c r="I54" s="16">
        <f>F54-INDEX($F$5:$F$98,MATCH(D54,$D$5:$D$98,0))</f>
        <v>0.001331018518518523</v>
      </c>
    </row>
    <row r="55" spans="1:9" ht="15" customHeight="1">
      <c r="A55" s="14">
        <v>51</v>
      </c>
      <c r="B55" s="39" t="s">
        <v>144</v>
      </c>
      <c r="C55" s="39" t="s">
        <v>56</v>
      </c>
      <c r="D55" s="40" t="s">
        <v>87</v>
      </c>
      <c r="E55" s="39" t="s">
        <v>66</v>
      </c>
      <c r="F55" s="29">
        <v>0.03768518518518518</v>
      </c>
      <c r="G55" s="14" t="str">
        <f t="shared" si="0"/>
        <v>4.31/km</v>
      </c>
      <c r="H55" s="16">
        <f t="shared" si="1"/>
        <v>0.00905092592592592</v>
      </c>
      <c r="I55" s="16">
        <f>F55-INDEX($F$5:$F$98,MATCH(D55,$D$5:$D$98,0))</f>
        <v>0.003680555555555555</v>
      </c>
    </row>
    <row r="56" spans="1:9" ht="15" customHeight="1">
      <c r="A56" s="14">
        <v>52</v>
      </c>
      <c r="B56" s="39" t="s">
        <v>145</v>
      </c>
      <c r="C56" s="39" t="s">
        <v>146</v>
      </c>
      <c r="D56" s="40" t="s">
        <v>75</v>
      </c>
      <c r="E56" s="39" t="s">
        <v>117</v>
      </c>
      <c r="F56" s="29">
        <v>0.03778935185185185</v>
      </c>
      <c r="G56" s="14" t="str">
        <f t="shared" si="0"/>
        <v>4.32/km</v>
      </c>
      <c r="H56" s="16">
        <f t="shared" si="1"/>
        <v>0.00915509259259259</v>
      </c>
      <c r="I56" s="16">
        <f>F56-INDEX($F$5:$F$98,MATCH(D56,$D$5:$D$98,0))</f>
        <v>0.005127314814814814</v>
      </c>
    </row>
    <row r="57" spans="1:9" ht="15" customHeight="1">
      <c r="A57" s="14">
        <v>53</v>
      </c>
      <c r="B57" s="39" t="s">
        <v>147</v>
      </c>
      <c r="C57" s="39" t="s">
        <v>148</v>
      </c>
      <c r="D57" s="40" t="s">
        <v>75</v>
      </c>
      <c r="E57" s="39" t="s">
        <v>149</v>
      </c>
      <c r="F57" s="29">
        <v>0.03787037037037037</v>
      </c>
      <c r="G57" s="14" t="str">
        <f t="shared" si="0"/>
        <v>4.33/km</v>
      </c>
      <c r="H57" s="16">
        <f t="shared" si="1"/>
        <v>0.009236111111111105</v>
      </c>
      <c r="I57" s="16">
        <f>F57-INDEX($F$5:$F$98,MATCH(D57,$D$5:$D$98,0))</f>
        <v>0.005208333333333329</v>
      </c>
    </row>
    <row r="58" spans="1:9" ht="15" customHeight="1">
      <c r="A58" s="26">
        <v>54</v>
      </c>
      <c r="B58" s="43" t="s">
        <v>150</v>
      </c>
      <c r="C58" s="43" t="s">
        <v>1</v>
      </c>
      <c r="D58" s="44" t="s">
        <v>58</v>
      </c>
      <c r="E58" s="43" t="s">
        <v>52</v>
      </c>
      <c r="F58" s="31">
        <v>0.03789351851851852</v>
      </c>
      <c r="G58" s="26" t="str">
        <f t="shared" si="0"/>
        <v>4.33/km</v>
      </c>
      <c r="H58" s="27">
        <f t="shared" si="1"/>
        <v>0.009259259259259259</v>
      </c>
      <c r="I58" s="27">
        <f>F58-INDEX($F$5:$F$98,MATCH(D58,$D$5:$D$98,0))</f>
        <v>0.009259259259259259</v>
      </c>
    </row>
    <row r="59" spans="1:9" ht="15" customHeight="1">
      <c r="A59" s="14">
        <v>55</v>
      </c>
      <c r="B59" s="39" t="s">
        <v>151</v>
      </c>
      <c r="C59" s="39" t="s">
        <v>29</v>
      </c>
      <c r="D59" s="40" t="s">
        <v>63</v>
      </c>
      <c r="E59" s="39" t="s">
        <v>66</v>
      </c>
      <c r="F59" s="29">
        <v>0.038113425925925926</v>
      </c>
      <c r="G59" s="14" t="str">
        <f t="shared" si="0"/>
        <v>4.34/km</v>
      </c>
      <c r="H59" s="16">
        <f t="shared" si="1"/>
        <v>0.009479166666666664</v>
      </c>
      <c r="I59" s="16">
        <f>F59-INDEX($F$5:$F$98,MATCH(D59,$D$5:$D$98,0))</f>
        <v>0.007743055555555555</v>
      </c>
    </row>
    <row r="60" spans="1:9" ht="15" customHeight="1">
      <c r="A60" s="14">
        <v>56</v>
      </c>
      <c r="B60" s="39" t="s">
        <v>152</v>
      </c>
      <c r="C60" s="39" t="s">
        <v>153</v>
      </c>
      <c r="D60" s="40" t="s">
        <v>68</v>
      </c>
      <c r="E60" s="39" t="s">
        <v>123</v>
      </c>
      <c r="F60" s="29">
        <v>0.03815972222222223</v>
      </c>
      <c r="G60" s="14" t="str">
        <f t="shared" si="0"/>
        <v>4.35/km</v>
      </c>
      <c r="H60" s="16">
        <f t="shared" si="1"/>
        <v>0.009525462962962965</v>
      </c>
      <c r="I60" s="16">
        <f>F60-INDEX($F$5:$F$98,MATCH(D60,$D$5:$D$98,0))</f>
        <v>0.007476851851851856</v>
      </c>
    </row>
    <row r="61" spans="1:9" ht="15" customHeight="1">
      <c r="A61" s="14">
        <v>57</v>
      </c>
      <c r="B61" s="39" t="s">
        <v>154</v>
      </c>
      <c r="C61" s="39" t="s">
        <v>155</v>
      </c>
      <c r="D61" s="40" t="s">
        <v>87</v>
      </c>
      <c r="E61" s="39" t="s">
        <v>129</v>
      </c>
      <c r="F61" s="29">
        <v>0.03819444444444444</v>
      </c>
      <c r="G61" s="14" t="str">
        <f t="shared" si="0"/>
        <v>4.35/km</v>
      </c>
      <c r="H61" s="16">
        <f t="shared" si="1"/>
        <v>0.009560185185185179</v>
      </c>
      <c r="I61" s="16">
        <f>F61-INDEX($F$5:$F$98,MATCH(D61,$D$5:$D$98,0))</f>
        <v>0.004189814814814813</v>
      </c>
    </row>
    <row r="62" spans="1:9" ht="15" customHeight="1">
      <c r="A62" s="14">
        <v>58</v>
      </c>
      <c r="B62" s="39" t="s">
        <v>156</v>
      </c>
      <c r="C62" s="39" t="s">
        <v>49</v>
      </c>
      <c r="D62" s="40" t="s">
        <v>68</v>
      </c>
      <c r="E62" s="39" t="s">
        <v>66</v>
      </c>
      <c r="F62" s="29">
        <v>0.038483796296296294</v>
      </c>
      <c r="G62" s="14" t="str">
        <f t="shared" si="0"/>
        <v>4.37/km</v>
      </c>
      <c r="H62" s="16">
        <f t="shared" si="1"/>
        <v>0.009849537037037032</v>
      </c>
      <c r="I62" s="16">
        <f>F62-INDEX($F$5:$F$98,MATCH(D62,$D$5:$D$98,0))</f>
        <v>0.007800925925925923</v>
      </c>
    </row>
    <row r="63" spans="1:9" ht="15" customHeight="1">
      <c r="A63" s="14">
        <v>59</v>
      </c>
      <c r="B63" s="39" t="s">
        <v>157</v>
      </c>
      <c r="C63" s="39" t="s">
        <v>20</v>
      </c>
      <c r="D63" s="40" t="s">
        <v>75</v>
      </c>
      <c r="E63" s="39" t="s">
        <v>66</v>
      </c>
      <c r="F63" s="29">
        <v>0.03881944444444444</v>
      </c>
      <c r="G63" s="14" t="str">
        <f t="shared" si="0"/>
        <v>4.40/km</v>
      </c>
      <c r="H63" s="16">
        <f t="shared" si="1"/>
        <v>0.010185185185185179</v>
      </c>
      <c r="I63" s="16">
        <f>F63-INDEX($F$5:$F$98,MATCH(D63,$D$5:$D$98,0))</f>
        <v>0.006157407407407403</v>
      </c>
    </row>
    <row r="64" spans="1:9" ht="15" customHeight="1">
      <c r="A64" s="14">
        <v>60</v>
      </c>
      <c r="B64" s="39" t="s">
        <v>158</v>
      </c>
      <c r="C64" s="39" t="s">
        <v>159</v>
      </c>
      <c r="D64" s="40" t="s">
        <v>58</v>
      </c>
      <c r="E64" s="39" t="s">
        <v>83</v>
      </c>
      <c r="F64" s="29">
        <v>0.03899305555555555</v>
      </c>
      <c r="G64" s="14" t="str">
        <f t="shared" si="0"/>
        <v>4.41/km</v>
      </c>
      <c r="H64" s="16">
        <f t="shared" si="1"/>
        <v>0.01035879629629629</v>
      </c>
      <c r="I64" s="16">
        <f>F64-INDEX($F$5:$F$98,MATCH(D64,$D$5:$D$98,0))</f>
        <v>0.01035879629629629</v>
      </c>
    </row>
    <row r="65" spans="1:9" ht="15" customHeight="1">
      <c r="A65" s="14">
        <v>61</v>
      </c>
      <c r="B65" s="39" t="s">
        <v>160</v>
      </c>
      <c r="C65" s="39" t="s">
        <v>161</v>
      </c>
      <c r="D65" s="40" t="s">
        <v>68</v>
      </c>
      <c r="E65" s="39" t="s">
        <v>66</v>
      </c>
      <c r="F65" s="29">
        <v>0.039074074074074074</v>
      </c>
      <c r="G65" s="14" t="str">
        <f t="shared" si="0"/>
        <v>4.41/km</v>
      </c>
      <c r="H65" s="16">
        <f t="shared" si="1"/>
        <v>0.010439814814814811</v>
      </c>
      <c r="I65" s="16">
        <f>F65-INDEX($F$5:$F$98,MATCH(D65,$D$5:$D$98,0))</f>
        <v>0.008391203703703703</v>
      </c>
    </row>
    <row r="66" spans="1:9" ht="15" customHeight="1">
      <c r="A66" s="14">
        <v>62</v>
      </c>
      <c r="B66" s="39" t="s">
        <v>162</v>
      </c>
      <c r="C66" s="39" t="s">
        <v>30</v>
      </c>
      <c r="D66" s="40" t="s">
        <v>63</v>
      </c>
      <c r="E66" s="39" t="s">
        <v>129</v>
      </c>
      <c r="F66" s="29">
        <v>0.0390625</v>
      </c>
      <c r="G66" s="14" t="str">
        <f t="shared" si="0"/>
        <v>4.41/km</v>
      </c>
      <c r="H66" s="16">
        <f t="shared" si="1"/>
        <v>0.010428240740740738</v>
      </c>
      <c r="I66" s="16">
        <f>F66-INDEX($F$5:$F$98,MATCH(D66,$D$5:$D$98,0))</f>
        <v>0.00869212962962963</v>
      </c>
    </row>
    <row r="67" spans="1:9" ht="15" customHeight="1">
      <c r="A67" s="14">
        <v>63</v>
      </c>
      <c r="B67" s="39" t="s">
        <v>163</v>
      </c>
      <c r="C67" s="39" t="s">
        <v>164</v>
      </c>
      <c r="D67" s="40" t="s">
        <v>58</v>
      </c>
      <c r="E67" s="39" t="s">
        <v>142</v>
      </c>
      <c r="F67" s="29">
        <v>0.03912037037037037</v>
      </c>
      <c r="G67" s="14" t="str">
        <f t="shared" si="0"/>
        <v>4.42/km</v>
      </c>
      <c r="H67" s="16">
        <f t="shared" si="1"/>
        <v>0.010486111111111106</v>
      </c>
      <c r="I67" s="16">
        <f>F67-INDEX($F$5:$F$98,MATCH(D67,$D$5:$D$98,0))</f>
        <v>0.010486111111111106</v>
      </c>
    </row>
    <row r="68" spans="1:9" ht="15" customHeight="1">
      <c r="A68" s="14">
        <v>64</v>
      </c>
      <c r="B68" s="39" t="s">
        <v>145</v>
      </c>
      <c r="C68" s="39" t="s">
        <v>19</v>
      </c>
      <c r="D68" s="40" t="s">
        <v>58</v>
      </c>
      <c r="E68" s="39" t="s">
        <v>117</v>
      </c>
      <c r="F68" s="29">
        <v>0.039155092592592596</v>
      </c>
      <c r="G68" s="14" t="str">
        <f t="shared" si="0"/>
        <v>4.42/km</v>
      </c>
      <c r="H68" s="16">
        <f t="shared" si="1"/>
        <v>0.010520833333333333</v>
      </c>
      <c r="I68" s="16">
        <f>F68-INDEX($F$5:$F$98,MATCH(D68,$D$5:$D$98,0))</f>
        <v>0.010520833333333333</v>
      </c>
    </row>
    <row r="69" spans="1:9" ht="15" customHeight="1">
      <c r="A69" s="14">
        <v>65</v>
      </c>
      <c r="B69" s="39" t="s">
        <v>165</v>
      </c>
      <c r="C69" s="39" t="s">
        <v>166</v>
      </c>
      <c r="D69" s="40" t="s">
        <v>68</v>
      </c>
      <c r="E69" s="39" t="s">
        <v>167</v>
      </c>
      <c r="F69" s="29">
        <v>0.03934027777777777</v>
      </c>
      <c r="G69" s="14" t="str">
        <f aca="true" t="shared" si="2" ref="G69:G98">TEXT(INT((HOUR(F69)*3600+MINUTE(F69)*60+SECOND(F69))/$I$3/60),"0")&amp;"."&amp;TEXT(MOD((HOUR(F69)*3600+MINUTE(F69)*60+SECOND(F69))/$I$3,60),"00")&amp;"/km"</f>
        <v>4.43/km</v>
      </c>
      <c r="H69" s="16">
        <f aca="true" t="shared" si="3" ref="H69:H98">F69-$F$5</f>
        <v>0.01070601851851851</v>
      </c>
      <c r="I69" s="16">
        <f>F69-INDEX($F$5:$F$98,MATCH(D69,$D$5:$D$98,0))</f>
        <v>0.008657407407407402</v>
      </c>
    </row>
    <row r="70" spans="1:9" ht="15" customHeight="1">
      <c r="A70" s="14">
        <v>66</v>
      </c>
      <c r="B70" s="39" t="s">
        <v>168</v>
      </c>
      <c r="C70" s="39" t="s">
        <v>29</v>
      </c>
      <c r="D70" s="40" t="s">
        <v>58</v>
      </c>
      <c r="E70" s="39" t="s">
        <v>169</v>
      </c>
      <c r="F70" s="29">
        <v>0.039467592592592596</v>
      </c>
      <c r="G70" s="14" t="str">
        <f t="shared" si="2"/>
        <v>4.44/km</v>
      </c>
      <c r="H70" s="16">
        <f t="shared" si="3"/>
        <v>0.010833333333333334</v>
      </c>
      <c r="I70" s="16">
        <f>F70-INDEX($F$5:$F$98,MATCH(D70,$D$5:$D$98,0))</f>
        <v>0.010833333333333334</v>
      </c>
    </row>
    <row r="71" spans="1:9" ht="15" customHeight="1">
      <c r="A71" s="14">
        <v>67</v>
      </c>
      <c r="B71" s="39" t="s">
        <v>170</v>
      </c>
      <c r="C71" s="39" t="s">
        <v>26</v>
      </c>
      <c r="D71" s="40" t="s">
        <v>87</v>
      </c>
      <c r="E71" s="39" t="s">
        <v>61</v>
      </c>
      <c r="F71" s="29">
        <v>0.03962962962962963</v>
      </c>
      <c r="G71" s="14" t="str">
        <f t="shared" si="2"/>
        <v>4.45/km</v>
      </c>
      <c r="H71" s="16">
        <f t="shared" si="3"/>
        <v>0.01099537037037037</v>
      </c>
      <c r="I71" s="16">
        <f>F71-INDEX($F$5:$F$98,MATCH(D71,$D$5:$D$98,0))</f>
        <v>0.005625000000000005</v>
      </c>
    </row>
    <row r="72" spans="1:9" ht="15" customHeight="1">
      <c r="A72" s="14">
        <v>68</v>
      </c>
      <c r="B72" s="39" t="s">
        <v>171</v>
      </c>
      <c r="C72" s="39" t="s">
        <v>28</v>
      </c>
      <c r="D72" s="40" t="s">
        <v>172</v>
      </c>
      <c r="E72" s="39" t="s">
        <v>66</v>
      </c>
      <c r="F72" s="29">
        <v>0.03996527777777777</v>
      </c>
      <c r="G72" s="14" t="str">
        <f t="shared" si="2"/>
        <v>4.48/km</v>
      </c>
      <c r="H72" s="16">
        <f t="shared" si="3"/>
        <v>0.011331018518518511</v>
      </c>
      <c r="I72" s="16">
        <f>F72-INDEX($F$5:$F$98,MATCH(D72,$D$5:$D$98,0))</f>
        <v>0</v>
      </c>
    </row>
    <row r="73" spans="1:9" ht="15" customHeight="1">
      <c r="A73" s="14">
        <v>69</v>
      </c>
      <c r="B73" s="39" t="s">
        <v>173</v>
      </c>
      <c r="C73" s="39" t="s">
        <v>28</v>
      </c>
      <c r="D73" s="40" t="s">
        <v>87</v>
      </c>
      <c r="E73" s="39" t="s">
        <v>129</v>
      </c>
      <c r="F73" s="29">
        <v>0.039976851851851854</v>
      </c>
      <c r="G73" s="14" t="str">
        <f t="shared" si="2"/>
        <v>4.48/km</v>
      </c>
      <c r="H73" s="16">
        <f t="shared" si="3"/>
        <v>0.011342592592592592</v>
      </c>
      <c r="I73" s="16">
        <f>F73-INDEX($F$5:$F$98,MATCH(D73,$D$5:$D$98,0))</f>
        <v>0.005972222222222226</v>
      </c>
    </row>
    <row r="74" spans="1:9" ht="15" customHeight="1">
      <c r="A74" s="14">
        <v>70</v>
      </c>
      <c r="B74" s="39" t="s">
        <v>174</v>
      </c>
      <c r="C74" s="39" t="s">
        <v>31</v>
      </c>
      <c r="D74" s="40" t="s">
        <v>87</v>
      </c>
      <c r="E74" s="39" t="s">
        <v>129</v>
      </c>
      <c r="F74" s="29">
        <v>0.04052083333333333</v>
      </c>
      <c r="G74" s="14" t="str">
        <f t="shared" si="2"/>
        <v>4.52/km</v>
      </c>
      <c r="H74" s="16">
        <f t="shared" si="3"/>
        <v>0.01188657407407407</v>
      </c>
      <c r="I74" s="16">
        <f>F74-INDEX($F$5:$F$98,MATCH(D74,$D$5:$D$98,0))</f>
        <v>0.006516203703703705</v>
      </c>
    </row>
    <row r="75" spans="1:9" ht="15" customHeight="1">
      <c r="A75" s="14">
        <v>71</v>
      </c>
      <c r="B75" s="39" t="s">
        <v>175</v>
      </c>
      <c r="C75" s="39" t="s">
        <v>176</v>
      </c>
      <c r="D75" s="40" t="s">
        <v>138</v>
      </c>
      <c r="E75" s="39" t="s">
        <v>123</v>
      </c>
      <c r="F75" s="29">
        <v>0.040625</v>
      </c>
      <c r="G75" s="14" t="str">
        <f t="shared" si="2"/>
        <v>4.53/km</v>
      </c>
      <c r="H75" s="16">
        <f t="shared" si="3"/>
        <v>0.01199074074074074</v>
      </c>
      <c r="I75" s="16">
        <f>F75-INDEX($F$5:$F$98,MATCH(D75,$D$5:$D$98,0))</f>
        <v>0.0033449074074074076</v>
      </c>
    </row>
    <row r="76" spans="1:9" ht="15" customHeight="1">
      <c r="A76" s="14">
        <v>72</v>
      </c>
      <c r="B76" s="39" t="s">
        <v>177</v>
      </c>
      <c r="C76" s="39" t="s">
        <v>22</v>
      </c>
      <c r="D76" s="40" t="s">
        <v>87</v>
      </c>
      <c r="E76" s="39" t="s">
        <v>178</v>
      </c>
      <c r="F76" s="29">
        <v>0.04075231481481481</v>
      </c>
      <c r="G76" s="14" t="str">
        <f t="shared" si="2"/>
        <v>4.53/km</v>
      </c>
      <c r="H76" s="16">
        <f t="shared" si="3"/>
        <v>0.012118055555555549</v>
      </c>
      <c r="I76" s="16">
        <f>F76-INDEX($F$5:$F$98,MATCH(D76,$D$5:$D$98,0))</f>
        <v>0.006747685185185183</v>
      </c>
    </row>
    <row r="77" spans="1:9" ht="15" customHeight="1">
      <c r="A77" s="14">
        <v>73</v>
      </c>
      <c r="B77" s="39" t="s">
        <v>179</v>
      </c>
      <c r="C77" s="39" t="s">
        <v>21</v>
      </c>
      <c r="D77" s="40" t="s">
        <v>63</v>
      </c>
      <c r="E77" s="39" t="s">
        <v>66</v>
      </c>
      <c r="F77" s="29">
        <v>0.041157407407407406</v>
      </c>
      <c r="G77" s="14" t="str">
        <f t="shared" si="2"/>
        <v>4.56/km</v>
      </c>
      <c r="H77" s="16">
        <f t="shared" si="3"/>
        <v>0.012523148148148144</v>
      </c>
      <c r="I77" s="16">
        <f>F77-INDEX($F$5:$F$98,MATCH(D77,$D$5:$D$98,0))</f>
        <v>0.010787037037037036</v>
      </c>
    </row>
    <row r="78" spans="1:9" ht="15" customHeight="1">
      <c r="A78" s="14">
        <v>74</v>
      </c>
      <c r="B78" s="39" t="s">
        <v>180</v>
      </c>
      <c r="C78" s="39" t="s">
        <v>181</v>
      </c>
      <c r="D78" s="40" t="s">
        <v>68</v>
      </c>
      <c r="E78" s="39" t="s">
        <v>83</v>
      </c>
      <c r="F78" s="29">
        <v>0.041539351851851855</v>
      </c>
      <c r="G78" s="14" t="str">
        <f t="shared" si="2"/>
        <v>4.59/km</v>
      </c>
      <c r="H78" s="16">
        <f t="shared" si="3"/>
        <v>0.012905092592592593</v>
      </c>
      <c r="I78" s="16">
        <f>F78-INDEX($F$5:$F$98,MATCH(D78,$D$5:$D$98,0))</f>
        <v>0.010856481481481484</v>
      </c>
    </row>
    <row r="79" spans="1:9" ht="15" customHeight="1">
      <c r="A79" s="14">
        <v>75</v>
      </c>
      <c r="B79" s="39" t="s">
        <v>182</v>
      </c>
      <c r="C79" s="39" t="s">
        <v>2</v>
      </c>
      <c r="D79" s="40" t="s">
        <v>138</v>
      </c>
      <c r="E79" s="39" t="s">
        <v>129</v>
      </c>
      <c r="F79" s="29">
        <v>0.04230324074074074</v>
      </c>
      <c r="G79" s="14" t="str">
        <f t="shared" si="2"/>
        <v>5.05/km</v>
      </c>
      <c r="H79" s="16">
        <f t="shared" si="3"/>
        <v>0.013668981481481476</v>
      </c>
      <c r="I79" s="16">
        <f>F79-INDEX($F$5:$F$98,MATCH(D79,$D$5:$D$98,0))</f>
        <v>0.005023148148148145</v>
      </c>
    </row>
    <row r="80" spans="1:9" ht="15" customHeight="1">
      <c r="A80" s="14">
        <v>76</v>
      </c>
      <c r="B80" s="39" t="s">
        <v>183</v>
      </c>
      <c r="C80" s="39" t="s">
        <v>28</v>
      </c>
      <c r="D80" s="40" t="s">
        <v>120</v>
      </c>
      <c r="E80" s="39" t="s">
        <v>132</v>
      </c>
      <c r="F80" s="29">
        <v>0.042430555555555555</v>
      </c>
      <c r="G80" s="14" t="str">
        <f t="shared" si="2"/>
        <v>5.06/km</v>
      </c>
      <c r="H80" s="16">
        <f t="shared" si="3"/>
        <v>0.013796296296296293</v>
      </c>
      <c r="I80" s="16">
        <f>F80-INDEX($F$5:$F$98,MATCH(D80,$D$5:$D$98,0))</f>
        <v>0.006180555555555557</v>
      </c>
    </row>
    <row r="81" spans="1:9" ht="15" customHeight="1">
      <c r="A81" s="14">
        <v>77</v>
      </c>
      <c r="B81" s="39" t="s">
        <v>184</v>
      </c>
      <c r="C81" s="39" t="s">
        <v>44</v>
      </c>
      <c r="D81" s="40" t="s">
        <v>93</v>
      </c>
      <c r="E81" s="39" t="s">
        <v>123</v>
      </c>
      <c r="F81" s="29">
        <v>0.04244212962962963</v>
      </c>
      <c r="G81" s="14" t="str">
        <f t="shared" si="2"/>
        <v>5.06/km</v>
      </c>
      <c r="H81" s="16">
        <f t="shared" si="3"/>
        <v>0.013807870370370366</v>
      </c>
      <c r="I81" s="16">
        <f>F81-INDEX($F$5:$F$98,MATCH(D81,$D$5:$D$98,0))</f>
        <v>0.008182870370370368</v>
      </c>
    </row>
    <row r="82" spans="1:9" ht="15" customHeight="1">
      <c r="A82" s="14">
        <v>78</v>
      </c>
      <c r="B82" s="39" t="s">
        <v>185</v>
      </c>
      <c r="C82" s="39" t="s">
        <v>19</v>
      </c>
      <c r="D82" s="40" t="s">
        <v>172</v>
      </c>
      <c r="E82" s="39" t="s">
        <v>186</v>
      </c>
      <c r="F82" s="29">
        <v>0.04262731481481482</v>
      </c>
      <c r="G82" s="14" t="str">
        <f t="shared" si="2"/>
        <v>5.07/km</v>
      </c>
      <c r="H82" s="16">
        <f t="shared" si="3"/>
        <v>0.013993055555555557</v>
      </c>
      <c r="I82" s="16">
        <f>F82-INDEX($F$5:$F$98,MATCH(D82,$D$5:$D$98,0))</f>
        <v>0.002662037037037046</v>
      </c>
    </row>
    <row r="83" spans="1:9" ht="15" customHeight="1">
      <c r="A83" s="14">
        <v>79</v>
      </c>
      <c r="B83" s="39" t="s">
        <v>53</v>
      </c>
      <c r="C83" s="39" t="s">
        <v>48</v>
      </c>
      <c r="D83" s="40" t="s">
        <v>63</v>
      </c>
      <c r="E83" s="39" t="s">
        <v>187</v>
      </c>
      <c r="F83" s="29">
        <v>0.04263888888888889</v>
      </c>
      <c r="G83" s="14" t="str">
        <f t="shared" si="2"/>
        <v>5.07/km</v>
      </c>
      <c r="H83" s="16">
        <f t="shared" si="3"/>
        <v>0.01400462962962963</v>
      </c>
      <c r="I83" s="16">
        <f>F83-INDEX($F$5:$F$98,MATCH(D83,$D$5:$D$98,0))</f>
        <v>0.012268518518518522</v>
      </c>
    </row>
    <row r="84" spans="1:9" ht="15" customHeight="1">
      <c r="A84" s="14">
        <v>80</v>
      </c>
      <c r="B84" s="39" t="s">
        <v>188</v>
      </c>
      <c r="C84" s="39" t="s">
        <v>51</v>
      </c>
      <c r="D84" s="40" t="s">
        <v>63</v>
      </c>
      <c r="E84" s="39" t="s">
        <v>117</v>
      </c>
      <c r="F84" s="29">
        <v>0.043009259259259254</v>
      </c>
      <c r="G84" s="14" t="str">
        <f t="shared" si="2"/>
        <v>5.10/km</v>
      </c>
      <c r="H84" s="16">
        <f t="shared" si="3"/>
        <v>0.014374999999999992</v>
      </c>
      <c r="I84" s="16">
        <f>F84-INDEX($F$5:$F$98,MATCH(D84,$D$5:$D$98,0))</f>
        <v>0.012638888888888884</v>
      </c>
    </row>
    <row r="85" spans="1:9" ht="15" customHeight="1">
      <c r="A85" s="14">
        <v>81</v>
      </c>
      <c r="B85" s="39" t="s">
        <v>189</v>
      </c>
      <c r="C85" s="39" t="s">
        <v>42</v>
      </c>
      <c r="D85" s="40" t="s">
        <v>120</v>
      </c>
      <c r="E85" s="39" t="s">
        <v>190</v>
      </c>
      <c r="F85" s="29">
        <v>0.043020833333333335</v>
      </c>
      <c r="G85" s="14" t="str">
        <f t="shared" si="2"/>
        <v>5.10/km</v>
      </c>
      <c r="H85" s="16">
        <f t="shared" si="3"/>
        <v>0.014386574074074072</v>
      </c>
      <c r="I85" s="16">
        <f>F85-INDEX($F$5:$F$98,MATCH(D85,$D$5:$D$98,0))</f>
        <v>0.006770833333333337</v>
      </c>
    </row>
    <row r="86" spans="1:9" ht="15" customHeight="1">
      <c r="A86" s="14">
        <v>82</v>
      </c>
      <c r="B86" s="39" t="s">
        <v>191</v>
      </c>
      <c r="C86" s="39" t="s">
        <v>36</v>
      </c>
      <c r="D86" s="40" t="s">
        <v>68</v>
      </c>
      <c r="E86" s="39" t="s">
        <v>192</v>
      </c>
      <c r="F86" s="29">
        <v>0.04324074074074074</v>
      </c>
      <c r="G86" s="14" t="str">
        <f t="shared" si="2"/>
        <v>5.11/km</v>
      </c>
      <c r="H86" s="16">
        <f t="shared" si="3"/>
        <v>0.014606481481481477</v>
      </c>
      <c r="I86" s="16">
        <f>F86-INDEX($F$5:$F$98,MATCH(D86,$D$5:$D$98,0))</f>
        <v>0.012557870370370369</v>
      </c>
    </row>
    <row r="87" spans="1:9" ht="15" customHeight="1">
      <c r="A87" s="14">
        <v>83</v>
      </c>
      <c r="B87" s="39" t="s">
        <v>182</v>
      </c>
      <c r="C87" s="39" t="s">
        <v>193</v>
      </c>
      <c r="D87" s="40" t="s">
        <v>138</v>
      </c>
      <c r="E87" s="39" t="s">
        <v>129</v>
      </c>
      <c r="F87" s="29">
        <v>0.0434375</v>
      </c>
      <c r="G87" s="14" t="str">
        <f t="shared" si="2"/>
        <v>5.13/km</v>
      </c>
      <c r="H87" s="16">
        <f t="shared" si="3"/>
        <v>0.014803240740740735</v>
      </c>
      <c r="I87" s="16">
        <f>F87-INDEX($F$5:$F$98,MATCH(D87,$D$5:$D$98,0))</f>
        <v>0.006157407407407403</v>
      </c>
    </row>
    <row r="88" spans="1:9" ht="15" customHeight="1">
      <c r="A88" s="14">
        <v>84</v>
      </c>
      <c r="B88" s="39" t="s">
        <v>194</v>
      </c>
      <c r="C88" s="39" t="s">
        <v>195</v>
      </c>
      <c r="D88" s="40" t="s">
        <v>93</v>
      </c>
      <c r="E88" s="39" t="s">
        <v>129</v>
      </c>
      <c r="F88" s="29">
        <v>0.04361111111111111</v>
      </c>
      <c r="G88" s="14" t="str">
        <f t="shared" si="2"/>
        <v>5.14/km</v>
      </c>
      <c r="H88" s="16">
        <f t="shared" si="3"/>
        <v>0.014976851851851845</v>
      </c>
      <c r="I88" s="16">
        <f>F88-INDEX($F$5:$F$98,MATCH(D88,$D$5:$D$98,0))</f>
        <v>0.009351851851851847</v>
      </c>
    </row>
    <row r="89" spans="1:9" ht="15" customHeight="1">
      <c r="A89" s="14">
        <v>85</v>
      </c>
      <c r="B89" s="39" t="s">
        <v>196</v>
      </c>
      <c r="C89" s="39" t="s">
        <v>36</v>
      </c>
      <c r="D89" s="40" t="s">
        <v>68</v>
      </c>
      <c r="E89" s="39" t="s">
        <v>66</v>
      </c>
      <c r="F89" s="29">
        <v>0.043645833333333335</v>
      </c>
      <c r="G89" s="14" t="str">
        <f t="shared" si="2"/>
        <v>5.14/km</v>
      </c>
      <c r="H89" s="16">
        <f t="shared" si="3"/>
        <v>0.015011574074074073</v>
      </c>
      <c r="I89" s="16">
        <f>F89-INDEX($F$5:$F$98,MATCH(D89,$D$5:$D$98,0))</f>
        <v>0.012962962962962964</v>
      </c>
    </row>
    <row r="90" spans="1:9" ht="15" customHeight="1">
      <c r="A90" s="14">
        <v>86</v>
      </c>
      <c r="B90" s="39" t="s">
        <v>197</v>
      </c>
      <c r="C90" s="39" t="s">
        <v>198</v>
      </c>
      <c r="D90" s="40" t="s">
        <v>93</v>
      </c>
      <c r="E90" s="39" t="s">
        <v>199</v>
      </c>
      <c r="F90" s="29">
        <v>0.0440625</v>
      </c>
      <c r="G90" s="14" t="str">
        <f t="shared" si="2"/>
        <v>5.17/km</v>
      </c>
      <c r="H90" s="16">
        <f t="shared" si="3"/>
        <v>0.015428240740740735</v>
      </c>
      <c r="I90" s="16">
        <f>F90-INDEX($F$5:$F$98,MATCH(D90,$D$5:$D$98,0))</f>
        <v>0.009803240740740737</v>
      </c>
    </row>
    <row r="91" spans="1:9" ht="15" customHeight="1">
      <c r="A91" s="14">
        <v>87</v>
      </c>
      <c r="B91" s="39" t="s">
        <v>200</v>
      </c>
      <c r="C91" s="39" t="s">
        <v>195</v>
      </c>
      <c r="D91" s="40" t="s">
        <v>93</v>
      </c>
      <c r="E91" s="39" t="s">
        <v>129</v>
      </c>
      <c r="F91" s="29">
        <v>0.04446759259259259</v>
      </c>
      <c r="G91" s="14" t="str">
        <f t="shared" si="2"/>
        <v>5.20/km</v>
      </c>
      <c r="H91" s="16">
        <f t="shared" si="3"/>
        <v>0.01583333333333333</v>
      </c>
      <c r="I91" s="16">
        <f>F91-INDEX($F$5:$F$98,MATCH(D91,$D$5:$D$98,0))</f>
        <v>0.010208333333333333</v>
      </c>
    </row>
    <row r="92" spans="1:9" ht="15" customHeight="1">
      <c r="A92" s="14">
        <v>88</v>
      </c>
      <c r="B92" s="39" t="s">
        <v>201</v>
      </c>
      <c r="C92" s="39" t="s">
        <v>38</v>
      </c>
      <c r="D92" s="40" t="s">
        <v>93</v>
      </c>
      <c r="E92" s="39" t="s">
        <v>83</v>
      </c>
      <c r="F92" s="29">
        <v>0.0446875</v>
      </c>
      <c r="G92" s="14" t="str">
        <f t="shared" si="2"/>
        <v>5.22/km</v>
      </c>
      <c r="H92" s="16">
        <f t="shared" si="3"/>
        <v>0.016053240740740736</v>
      </c>
      <c r="I92" s="16">
        <f>F92-INDEX($F$5:$F$98,MATCH(D92,$D$5:$D$98,0))</f>
        <v>0.010428240740740738</v>
      </c>
    </row>
    <row r="93" spans="1:9" ht="15" customHeight="1">
      <c r="A93" s="14">
        <v>89</v>
      </c>
      <c r="B93" s="39" t="s">
        <v>202</v>
      </c>
      <c r="C93" s="39" t="s">
        <v>203</v>
      </c>
      <c r="D93" s="40" t="s">
        <v>75</v>
      </c>
      <c r="E93" s="39" t="s">
        <v>204</v>
      </c>
      <c r="F93" s="29">
        <v>0.04518518518518519</v>
      </c>
      <c r="G93" s="14" t="str">
        <f t="shared" si="2"/>
        <v>5.25/km</v>
      </c>
      <c r="H93" s="16">
        <f t="shared" si="3"/>
        <v>0.016550925925925927</v>
      </c>
      <c r="I93" s="16">
        <f>F93-INDEX($F$5:$F$98,MATCH(D93,$D$5:$D$98,0))</f>
        <v>0.012523148148148151</v>
      </c>
    </row>
    <row r="94" spans="1:9" ht="15" customHeight="1">
      <c r="A94" s="14">
        <v>90</v>
      </c>
      <c r="B94" s="39" t="s">
        <v>205</v>
      </c>
      <c r="C94" s="39" t="s">
        <v>206</v>
      </c>
      <c r="D94" s="40" t="s">
        <v>113</v>
      </c>
      <c r="E94" s="39" t="s">
        <v>95</v>
      </c>
      <c r="F94" s="29">
        <v>0.045925925925925926</v>
      </c>
      <c r="G94" s="14" t="str">
        <f t="shared" si="2"/>
        <v>5.31/km</v>
      </c>
      <c r="H94" s="16">
        <f t="shared" si="3"/>
        <v>0.017291666666666664</v>
      </c>
      <c r="I94" s="16">
        <f>F94-INDEX($F$5:$F$98,MATCH(D94,$D$5:$D$98,0))</f>
        <v>0.010046296296296296</v>
      </c>
    </row>
    <row r="95" spans="1:9" ht="15" customHeight="1">
      <c r="A95" s="14">
        <v>91</v>
      </c>
      <c r="B95" s="39" t="s">
        <v>207</v>
      </c>
      <c r="C95" s="39" t="s">
        <v>208</v>
      </c>
      <c r="D95" s="40" t="s">
        <v>93</v>
      </c>
      <c r="E95" s="39" t="s">
        <v>35</v>
      </c>
      <c r="F95" s="29">
        <v>0.04657407407407407</v>
      </c>
      <c r="G95" s="14" t="str">
        <f t="shared" si="2"/>
        <v>5.35/km</v>
      </c>
      <c r="H95" s="16">
        <f t="shared" si="3"/>
        <v>0.01793981481481481</v>
      </c>
      <c r="I95" s="16">
        <f>F95-INDEX($F$5:$F$98,MATCH(D95,$D$5:$D$98,0))</f>
        <v>0.012314814814814813</v>
      </c>
    </row>
    <row r="96" spans="1:9" ht="15" customHeight="1">
      <c r="A96" s="14">
        <v>92</v>
      </c>
      <c r="B96" s="39" t="s">
        <v>209</v>
      </c>
      <c r="C96" s="39" t="s">
        <v>210</v>
      </c>
      <c r="D96" s="40" t="s">
        <v>120</v>
      </c>
      <c r="E96" s="39" t="s">
        <v>66</v>
      </c>
      <c r="F96" s="29">
        <v>0.04673611111111111</v>
      </c>
      <c r="G96" s="14" t="str">
        <f t="shared" si="2"/>
        <v>5.37/km</v>
      </c>
      <c r="H96" s="16">
        <f t="shared" si="3"/>
        <v>0.018101851851851848</v>
      </c>
      <c r="I96" s="16">
        <f>F96-INDEX($F$5:$F$98,MATCH(D96,$D$5:$D$98,0))</f>
        <v>0.010486111111111113</v>
      </c>
    </row>
    <row r="97" spans="1:9" ht="15" customHeight="1">
      <c r="A97" s="14">
        <v>93</v>
      </c>
      <c r="B97" s="39" t="s">
        <v>211</v>
      </c>
      <c r="C97" s="39" t="s">
        <v>22</v>
      </c>
      <c r="D97" s="40" t="s">
        <v>87</v>
      </c>
      <c r="E97" s="39" t="s">
        <v>212</v>
      </c>
      <c r="F97" s="29">
        <v>0.048935185185185186</v>
      </c>
      <c r="G97" s="14" t="str">
        <f t="shared" si="2"/>
        <v>5.52/km</v>
      </c>
      <c r="H97" s="16">
        <f t="shared" si="3"/>
        <v>0.020300925925925924</v>
      </c>
      <c r="I97" s="16">
        <f>F97-INDEX($F$5:$F$98,MATCH(D97,$D$5:$D$98,0))</f>
        <v>0.014930555555555558</v>
      </c>
    </row>
    <row r="98" spans="1:9" ht="15" customHeight="1">
      <c r="A98" s="18">
        <v>94</v>
      </c>
      <c r="B98" s="41" t="s">
        <v>213</v>
      </c>
      <c r="C98" s="41" t="s">
        <v>40</v>
      </c>
      <c r="D98" s="42" t="s">
        <v>172</v>
      </c>
      <c r="E98" s="41" t="s">
        <v>123</v>
      </c>
      <c r="F98" s="30">
        <v>0.055543981481481486</v>
      </c>
      <c r="G98" s="18" t="str">
        <f t="shared" si="2"/>
        <v>6.40/km</v>
      </c>
      <c r="H98" s="20">
        <f t="shared" si="3"/>
        <v>0.026909722222222224</v>
      </c>
      <c r="I98" s="20">
        <f>F98-INDEX($F$5:$F$98,MATCH(D98,$D$5:$D$98,0))</f>
        <v>0.015578703703703713</v>
      </c>
    </row>
  </sheetData>
  <autoFilter ref="A4:I98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pane ySplit="3" topLeftCell="BM4" activePane="bottomLeft" state="frozen"/>
      <selection pane="topLeft" activeCell="A1" sqref="A1"/>
      <selection pane="bottomLeft" activeCell="H16" sqref="H16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5" t="str">
        <f>Individuale!A1</f>
        <v>Maratonina di Primavera</v>
      </c>
      <c r="B1" s="35"/>
      <c r="C1" s="35"/>
    </row>
    <row r="2" spans="1:3" ht="42" customHeight="1">
      <c r="A2" s="36" t="str">
        <f>Individuale!A3&amp;" km. "&amp;Individuale!I3</f>
        <v>Allumiere (RM) Italia - Sabato 08/06/2013 km. 12</v>
      </c>
      <c r="B2" s="36"/>
      <c r="C2" s="36"/>
    </row>
    <row r="3" spans="1:3" ht="24.75" customHeight="1">
      <c r="A3" s="21" t="s">
        <v>5</v>
      </c>
      <c r="B3" s="22" t="s">
        <v>9</v>
      </c>
      <c r="C3" s="22" t="s">
        <v>3</v>
      </c>
    </row>
    <row r="4" spans="1:3" ht="15" customHeight="1">
      <c r="A4" s="10">
        <v>1</v>
      </c>
      <c r="B4" s="11" t="s">
        <v>66</v>
      </c>
      <c r="C4" s="23">
        <v>27</v>
      </c>
    </row>
    <row r="5" spans="1:3" ht="15" customHeight="1">
      <c r="A5" s="14">
        <v>2</v>
      </c>
      <c r="B5" s="15" t="s">
        <v>129</v>
      </c>
      <c r="C5" s="24">
        <v>11</v>
      </c>
    </row>
    <row r="6" spans="1:3" ht="15" customHeight="1">
      <c r="A6" s="14">
        <v>3</v>
      </c>
      <c r="B6" s="15" t="s">
        <v>123</v>
      </c>
      <c r="C6" s="24">
        <v>6</v>
      </c>
    </row>
    <row r="7" spans="1:3" ht="15" customHeight="1">
      <c r="A7" s="14">
        <v>4</v>
      </c>
      <c r="B7" s="15" t="s">
        <v>83</v>
      </c>
      <c r="C7" s="24">
        <v>6</v>
      </c>
    </row>
    <row r="8" spans="1:3" ht="15" customHeight="1">
      <c r="A8" s="14">
        <v>5</v>
      </c>
      <c r="B8" s="15" t="s">
        <v>95</v>
      </c>
      <c r="C8" s="24">
        <v>5</v>
      </c>
    </row>
    <row r="9" spans="1:3" ht="15" customHeight="1">
      <c r="A9" s="14">
        <v>6</v>
      </c>
      <c r="B9" s="15" t="s">
        <v>117</v>
      </c>
      <c r="C9" s="24">
        <v>4</v>
      </c>
    </row>
    <row r="10" spans="1:3" ht="15" customHeight="1">
      <c r="A10" s="14">
        <v>7</v>
      </c>
      <c r="B10" s="15" t="s">
        <v>64</v>
      </c>
      <c r="C10" s="24">
        <v>3</v>
      </c>
    </row>
    <row r="11" spans="1:3" ht="15" customHeight="1">
      <c r="A11" s="14">
        <v>8</v>
      </c>
      <c r="B11" s="15" t="s">
        <v>61</v>
      </c>
      <c r="C11" s="24">
        <v>3</v>
      </c>
    </row>
    <row r="12" spans="1:3" ht="15" customHeight="1">
      <c r="A12" s="14">
        <v>9</v>
      </c>
      <c r="B12" s="15" t="s">
        <v>142</v>
      </c>
      <c r="C12" s="24">
        <v>2</v>
      </c>
    </row>
    <row r="13" spans="1:3" ht="15" customHeight="1">
      <c r="A13" s="14">
        <v>10</v>
      </c>
      <c r="B13" s="15" t="s">
        <v>35</v>
      </c>
      <c r="C13" s="24">
        <v>2</v>
      </c>
    </row>
    <row r="14" spans="1:3" ht="15" customHeight="1">
      <c r="A14" s="14">
        <v>11</v>
      </c>
      <c r="B14" s="15" t="s">
        <v>132</v>
      </c>
      <c r="C14" s="24">
        <v>2</v>
      </c>
    </row>
    <row r="15" spans="1:3" ht="15" customHeight="1">
      <c r="A15" s="14">
        <v>12</v>
      </c>
      <c r="B15" s="15" t="s">
        <v>52</v>
      </c>
      <c r="C15" s="24">
        <v>1</v>
      </c>
    </row>
    <row r="16" spans="1:3" ht="15" customHeight="1">
      <c r="A16" s="14">
        <v>13</v>
      </c>
      <c r="B16" s="15" t="s">
        <v>199</v>
      </c>
      <c r="C16" s="24">
        <v>1</v>
      </c>
    </row>
    <row r="17" spans="1:3" ht="15" customHeight="1">
      <c r="A17" s="14">
        <v>14</v>
      </c>
      <c r="B17" s="15" t="s">
        <v>121</v>
      </c>
      <c r="C17" s="24">
        <v>1</v>
      </c>
    </row>
    <row r="18" spans="1:3" ht="15" customHeight="1">
      <c r="A18" s="14">
        <v>15</v>
      </c>
      <c r="B18" s="15" t="s">
        <v>169</v>
      </c>
      <c r="C18" s="24">
        <v>1</v>
      </c>
    </row>
    <row r="19" spans="1:3" ht="15" customHeight="1">
      <c r="A19" s="14">
        <v>16</v>
      </c>
      <c r="B19" s="15" t="s">
        <v>77</v>
      </c>
      <c r="C19" s="24">
        <v>1</v>
      </c>
    </row>
    <row r="20" spans="1:3" ht="15" customHeight="1">
      <c r="A20" s="14">
        <v>17</v>
      </c>
      <c r="B20" s="15" t="s">
        <v>110</v>
      </c>
      <c r="C20" s="24">
        <v>1</v>
      </c>
    </row>
    <row r="21" spans="1:3" ht="15" customHeight="1">
      <c r="A21" s="14">
        <v>18</v>
      </c>
      <c r="B21" s="15" t="s">
        <v>212</v>
      </c>
      <c r="C21" s="24">
        <v>1</v>
      </c>
    </row>
    <row r="22" spans="1:3" ht="15" customHeight="1">
      <c r="A22" s="14">
        <v>19</v>
      </c>
      <c r="B22" s="15" t="s">
        <v>127</v>
      </c>
      <c r="C22" s="24">
        <v>1</v>
      </c>
    </row>
    <row r="23" spans="1:3" ht="15" customHeight="1">
      <c r="A23" s="14">
        <v>20</v>
      </c>
      <c r="B23" s="15" t="s">
        <v>88</v>
      </c>
      <c r="C23" s="24">
        <v>1</v>
      </c>
    </row>
    <row r="24" spans="1:3" ht="15" customHeight="1">
      <c r="A24" s="14">
        <v>21</v>
      </c>
      <c r="B24" s="15" t="s">
        <v>98</v>
      </c>
      <c r="C24" s="24">
        <v>1</v>
      </c>
    </row>
    <row r="25" spans="1:3" ht="15" customHeight="1">
      <c r="A25" s="14">
        <v>22</v>
      </c>
      <c r="B25" s="15" t="s">
        <v>190</v>
      </c>
      <c r="C25" s="24">
        <v>1</v>
      </c>
    </row>
    <row r="26" spans="1:3" ht="15" customHeight="1">
      <c r="A26" s="14">
        <v>23</v>
      </c>
      <c r="B26" s="15" t="s">
        <v>59</v>
      </c>
      <c r="C26" s="24">
        <v>1</v>
      </c>
    </row>
    <row r="27" spans="1:3" ht="15" customHeight="1">
      <c r="A27" s="14">
        <v>24</v>
      </c>
      <c r="B27" s="15" t="s">
        <v>186</v>
      </c>
      <c r="C27" s="24">
        <v>1</v>
      </c>
    </row>
    <row r="28" spans="1:3" ht="15" customHeight="1">
      <c r="A28" s="14">
        <v>25</v>
      </c>
      <c r="B28" s="15" t="s">
        <v>192</v>
      </c>
      <c r="C28" s="24">
        <v>1</v>
      </c>
    </row>
    <row r="29" spans="1:3" ht="15" customHeight="1">
      <c r="A29" s="14">
        <v>26</v>
      </c>
      <c r="B29" s="15" t="s">
        <v>90</v>
      </c>
      <c r="C29" s="24">
        <v>1</v>
      </c>
    </row>
    <row r="30" spans="1:3" ht="15" customHeight="1">
      <c r="A30" s="14">
        <v>27</v>
      </c>
      <c r="B30" s="15" t="s">
        <v>149</v>
      </c>
      <c r="C30" s="24">
        <v>1</v>
      </c>
    </row>
    <row r="31" spans="1:3" ht="15" customHeight="1">
      <c r="A31" s="14">
        <v>28</v>
      </c>
      <c r="B31" s="15" t="s">
        <v>204</v>
      </c>
      <c r="C31" s="24">
        <v>1</v>
      </c>
    </row>
    <row r="32" spans="1:3" ht="15" customHeight="1">
      <c r="A32" s="14">
        <v>29</v>
      </c>
      <c r="B32" s="15" t="s">
        <v>96</v>
      </c>
      <c r="C32" s="24">
        <v>1</v>
      </c>
    </row>
    <row r="33" spans="1:3" ht="15" customHeight="1">
      <c r="A33" s="14">
        <v>30</v>
      </c>
      <c r="B33" s="15" t="s">
        <v>187</v>
      </c>
      <c r="C33" s="24">
        <v>1</v>
      </c>
    </row>
    <row r="34" spans="1:3" ht="15" customHeight="1">
      <c r="A34" s="14">
        <v>31</v>
      </c>
      <c r="B34" s="15" t="s">
        <v>105</v>
      </c>
      <c r="C34" s="24">
        <v>1</v>
      </c>
    </row>
    <row r="35" spans="1:3" ht="15" customHeight="1">
      <c r="A35" s="14">
        <v>32</v>
      </c>
      <c r="B35" s="15" t="s">
        <v>69</v>
      </c>
      <c r="C35" s="24">
        <v>1</v>
      </c>
    </row>
    <row r="36" spans="1:3" ht="15" customHeight="1">
      <c r="A36" s="14">
        <v>33</v>
      </c>
      <c r="B36" s="15" t="s">
        <v>178</v>
      </c>
      <c r="C36" s="24">
        <v>1</v>
      </c>
    </row>
    <row r="37" spans="1:3" ht="15" customHeight="1">
      <c r="A37" s="18">
        <v>34</v>
      </c>
      <c r="B37" s="19" t="s">
        <v>167</v>
      </c>
      <c r="C37" s="25">
        <v>1</v>
      </c>
    </row>
    <row r="38" ht="12.75">
      <c r="C38" s="2">
        <f>SUM(C4:C37)</f>
        <v>94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2013-06-11T13:59:09Z</dcterms:modified>
  <cp:category/>
  <cp:version/>
  <cp:contentType/>
  <cp:contentStatus/>
</cp:coreProperties>
</file>