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'Individuale'!$A$4:$J$56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<sst xmlns="http://schemas.openxmlformats.org/spreadsheetml/2006/main" count="265" uniqueCount="163">
  <si>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</si>
  <si>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</si>
  <si>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</si>
  <si>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</si>
  <si>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</si>
  <si>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</si>
  <si>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</si>
  <si>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</si>
  <si>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</si>
  <si>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</si>
  <si>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</si>
  <si>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</si>
  <si>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</si>
  <si>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</si>
  <si>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ROBERTO</t>
  </si>
  <si>
    <t>GIOVANNI</t>
  </si>
  <si>
    <t>FABRIZIO</t>
  </si>
  <si>
    <t>MICHELE</t>
  </si>
  <si>
    <t>MARCO</t>
  </si>
  <si>
    <t>MIRKO</t>
  </si>
  <si>
    <t>PAOLO</t>
  </si>
  <si>
    <t>DOMENICO</t>
  </si>
  <si>
    <t>A.S.D. PODISTICA SOLIDARIETA'</t>
  </si>
  <si>
    <t>ETTORE</t>
  </si>
  <si>
    <t>ENRICO</t>
  </si>
  <si>
    <t>ALDO</t>
  </si>
  <si>
    <t>CATALANI</t>
  </si>
  <si>
    <t>CRISTINA</t>
  </si>
  <si>
    <t>GOLVELLI</t>
  </si>
  <si>
    <t>COLLEFERRO ATLETICA</t>
  </si>
  <si>
    <t>AUGUSTO</t>
  </si>
  <si>
    <t>FABIO</t>
  </si>
  <si>
    <t>MARCELLO</t>
  </si>
  <si>
    <t>LUCIANO</t>
  </si>
  <si>
    <t>ANGELO</t>
  </si>
  <si>
    <t>SIMONE</t>
  </si>
  <si>
    <t>MAURO</t>
  </si>
  <si>
    <t>GIANFRANCO</t>
  </si>
  <si>
    <t>UISP ROMA</t>
  </si>
  <si>
    <t>FRANCESCA</t>
  </si>
  <si>
    <t>EMANUELE</t>
  </si>
  <si>
    <t>GIORGIO</t>
  </si>
  <si>
    <t>DARIO</t>
  </si>
  <si>
    <t>DE ANGELIS</t>
  </si>
  <si>
    <t>SILVIA</t>
  </si>
  <si>
    <t>PIERLUIGI</t>
  </si>
  <si>
    <t>LEONARDO</t>
  </si>
  <si>
    <t>GIANPAOLO</t>
  </si>
  <si>
    <t>OLIMPIA ATLETICA NETTUNO</t>
  </si>
  <si>
    <t>LUDOVICO</t>
  </si>
  <si>
    <t>LUCIO</t>
  </si>
  <si>
    <t>GIULIO</t>
  </si>
  <si>
    <t>ONORATI</t>
  </si>
  <si>
    <t>BRECCIA</t>
  </si>
  <si>
    <t>DI GREGORIO</t>
  </si>
  <si>
    <t>PAGLIA</t>
  </si>
  <si>
    <t>COLARULLO</t>
  </si>
  <si>
    <t>REALI</t>
  </si>
  <si>
    <t>ABBAFATI</t>
  </si>
  <si>
    <t>MARIA TERESA</t>
  </si>
  <si>
    <t>TONI</t>
  </si>
  <si>
    <t>A</t>
  </si>
  <si>
    <t>B</t>
  </si>
  <si>
    <t>ROCCA RUNNER</t>
  </si>
  <si>
    <t>D</t>
  </si>
  <si>
    <t>C</t>
  </si>
  <si>
    <t>N</t>
  </si>
  <si>
    <t>F</t>
  </si>
  <si>
    <t>LBM SPORT</t>
  </si>
  <si>
    <t>E</t>
  </si>
  <si>
    <t>GRUPPO SPORTIVO CELANO</t>
  </si>
  <si>
    <t>PUROSANGUE ATHLETICS CLUB</t>
  </si>
  <si>
    <t>G</t>
  </si>
  <si>
    <t>M</t>
  </si>
  <si>
    <t>H</t>
  </si>
  <si>
    <t>ATLETICA AMATORI VELLETRI</t>
  </si>
  <si>
    <t>INDIVIDUALE</t>
  </si>
  <si>
    <t>Monte Livata - Subiaco (RM) Italia - Sabato 04/07/2015</t>
  </si>
  <si>
    <t xml:space="preserve">2ª edizione </t>
  </si>
  <si>
    <t>DI CROCE</t>
  </si>
  <si>
    <t>BRAMEA VULTUR RUNNERS</t>
  </si>
  <si>
    <t>CANNONE</t>
  </si>
  <si>
    <t>MISTER CAMP</t>
  </si>
  <si>
    <t>CAMILLONI</t>
  </si>
  <si>
    <t>TEAM GIULIADORI</t>
  </si>
  <si>
    <t>DE MASSIMI</t>
  </si>
  <si>
    <t>DOPOLAVORO ATAC MARATHON CLUB</t>
  </si>
  <si>
    <t>POLCI</t>
  </si>
  <si>
    <t>CECILIA</t>
  </si>
  <si>
    <t>RONDA GHIBELLINA TEAM</t>
  </si>
  <si>
    <t>PAGANO</t>
  </si>
  <si>
    <t>PIANESI</t>
  </si>
  <si>
    <t>NUOVA PODISTICA LORETO</t>
  </si>
  <si>
    <t>NOCENTINI</t>
  </si>
  <si>
    <t>OLIMPYC RUNNERS LAMA</t>
  </si>
  <si>
    <t>GIANGRANDE</t>
  </si>
  <si>
    <t>ATLETICA VENAFRO</t>
  </si>
  <si>
    <t>CANNUCCIA</t>
  </si>
  <si>
    <t>PARKS TRAIL PROMOTION</t>
  </si>
  <si>
    <t>CENTRO FITNESS MONTELLO</t>
  </si>
  <si>
    <t>GISMONDI</t>
  </si>
  <si>
    <t>WINTER SPORT CLUB SUBIACO</t>
  </si>
  <si>
    <t>MELE</t>
  </si>
  <si>
    <t>TURRINI</t>
  </si>
  <si>
    <t>GIAMPAOLO</t>
  </si>
  <si>
    <t>MERLETTI</t>
  </si>
  <si>
    <t>SERENI</t>
  </si>
  <si>
    <t>ROSSELLA</t>
  </si>
  <si>
    <t>O</t>
  </si>
  <si>
    <t>COSTALUNGA</t>
  </si>
  <si>
    <t>ATLETICA TUSCULUM</t>
  </si>
  <si>
    <t>GUERRINI</t>
  </si>
  <si>
    <t>SPIRITO TRAIL</t>
  </si>
  <si>
    <t>SILVESTRI</t>
  </si>
  <si>
    <t>CURTOTTI</t>
  </si>
  <si>
    <t>DONATO DOMENICO</t>
  </si>
  <si>
    <t>AMATORI VESUVIO</t>
  </si>
  <si>
    <t>STASSI</t>
  </si>
  <si>
    <t>VITO ENEA</t>
  </si>
  <si>
    <t>GRASSI</t>
  </si>
  <si>
    <t>POLISPORTIVA LIBERTAS LANUVIO</t>
  </si>
  <si>
    <t>SEMPRINI</t>
  </si>
  <si>
    <t>G.M.S. SUBIACO</t>
  </si>
  <si>
    <t>ARGENTIERI</t>
  </si>
  <si>
    <t>CANTIANI</t>
  </si>
  <si>
    <t>I</t>
  </si>
  <si>
    <t>ATLETICA FIANO ROMANO</t>
  </si>
  <si>
    <t>NUOVA PODISTICA LATINA</t>
  </si>
  <si>
    <t>SPIRITO</t>
  </si>
  <si>
    <t>CAVICCHIA</t>
  </si>
  <si>
    <t>PODISTICA APRILIA</t>
  </si>
  <si>
    <t>TORTUGA VELLETRI</t>
  </si>
  <si>
    <t>IEVOLI</t>
  </si>
  <si>
    <t>FILOMENA</t>
  </si>
  <si>
    <t>WORLD TRUCK TEAM</t>
  </si>
  <si>
    <t>DI COSTANZO</t>
  </si>
  <si>
    <t>ENEA</t>
  </si>
  <si>
    <t>CIACCIA</t>
  </si>
  <si>
    <t>CIARLA</t>
  </si>
  <si>
    <t>ALBERTA</t>
  </si>
  <si>
    <t>P</t>
  </si>
  <si>
    <t>BILLI</t>
  </si>
  <si>
    <t>MARIA LILIA</t>
  </si>
  <si>
    <t>ECOMARATONA DEI MONTI CIMINI</t>
  </si>
  <si>
    <t>DEL PROPOSTO</t>
  </si>
  <si>
    <t>UISP COM. TERRIT. LAZIO SUD-EST</t>
  </si>
  <si>
    <t>BROMURO</t>
  </si>
  <si>
    <t>FIRMANI</t>
  </si>
  <si>
    <t>PODISTI MARATONA DI ROMA</t>
  </si>
  <si>
    <t>MARRAMA</t>
  </si>
  <si>
    <t>US ROMA 83</t>
  </si>
  <si>
    <t>BELLIA</t>
  </si>
  <si>
    <t>PLUS ULTRA TRASACCO</t>
  </si>
  <si>
    <t>CESARIO</t>
  </si>
  <si>
    <t>CERVINO TRAILERS</t>
  </si>
  <si>
    <t>SEMERARO</t>
  </si>
  <si>
    <t>PODISTICA VAL DI PESA</t>
  </si>
  <si>
    <t>BIANCO</t>
  </si>
  <si>
    <t>L</t>
  </si>
  <si>
    <t>AVIS IN CORSA CONVERSANO</t>
  </si>
  <si>
    <t>BIANCHETTI</t>
  </si>
  <si>
    <t>MARIA</t>
  </si>
  <si>
    <t>Long Trail dei Monti Simbruini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</si>
</sst>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50" fillId="35" borderId="23" xfId="0" applyFont="1" applyFill="1" applyBorder="1" applyAlignment="1">
      <alignment horizontal="center" vertical="center"/>
    </xf>
    <xf numFmtId="0" fontId="50" fillId="35" borderId="23" xfId="0" applyFont="1" applyFill="1" applyBorder="1" applyAlignment="1">
      <alignment vertical="center"/>
    </xf>
    <xf numFmtId="0" fontId="50" fillId="35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6.7109375" style="1" customWidth="1"/>
    <col min="2" max="3" width="25.7109375" style="23" customWidth="1"/>
    <col min="4" max="4" width="9.7109375" style="2" customWidth="1"/>
    <col min="5" max="5" width="35.7109375" style="24" customWidth="1"/>
    <col min="6" max="7" width="10.7109375" style="16" customWidth="1"/>
    <col min="8" max="10" width="10.7109375" style="1" customWidth="1"/>
  </cols>
  <sheetData>
    <row r="1" spans="1:10" ht="45" customHeight="1">
      <c r="A1" s="27" t="s">
        <v>162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78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77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51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34">
        <v>1</v>
      </c>
      <c r="B5" s="35" t="s">
        <v>79</v>
      </c>
      <c r="C5" s="35" t="s">
        <v>17</v>
      </c>
      <c r="D5" s="34" t="s">
        <v>64</v>
      </c>
      <c r="E5" s="35" t="s">
        <v>80</v>
      </c>
      <c r="F5" s="36">
        <v>0.25708333333333333</v>
      </c>
      <c r="G5" s="36">
        <v>0.25708333333333333</v>
      </c>
      <c r="H5" s="34" t="str">
        <f aca="true" t="shared" si="0" ref="H5:H18">TEXT(INT((HOUR(G5)*3600+MINUTE(G5)*60+SECOND(G5))/$J$3/60),"0")&amp;"."&amp;TEXT(MOD((HOUR(G5)*3600+MINUTE(G5)*60+SECOND(G5))/$J$3,60),"00")&amp;"/km"</f>
        <v>7.16/km</v>
      </c>
      <c r="I5" s="36">
        <f aca="true" t="shared" si="1" ref="I5:I18">G5-$G$5</f>
        <v>0</v>
      </c>
      <c r="J5" s="36">
        <f>G5-INDEX($G$5:$G$106,MATCH(D5,$D$5:$D$106,0))</f>
        <v>0</v>
      </c>
    </row>
    <row r="6" spans="1:10" s="10" customFormat="1" ht="15" customHeight="1">
      <c r="A6" s="11">
        <v>2</v>
      </c>
      <c r="B6" s="37" t="s">
        <v>81</v>
      </c>
      <c r="C6" s="37" t="s">
        <v>34</v>
      </c>
      <c r="D6" s="11" t="s">
        <v>64</v>
      </c>
      <c r="E6" s="37" t="s">
        <v>82</v>
      </c>
      <c r="F6" s="12">
        <v>0.26449074074074075</v>
      </c>
      <c r="G6" s="12">
        <v>0.26449074074074075</v>
      </c>
      <c r="H6" s="11" t="str">
        <f t="shared" si="0"/>
        <v>7.28/km</v>
      </c>
      <c r="I6" s="12">
        <f t="shared" si="1"/>
        <v>0.007407407407407418</v>
      </c>
      <c r="J6" s="12">
        <f>G6-INDEX($G$5:$G$106,MATCH(D6,$D$5:$D$106,0))</f>
        <v>0.007407407407407418</v>
      </c>
    </row>
    <row r="7" spans="1:10" s="10" customFormat="1" ht="15" customHeight="1">
      <c r="A7" s="11">
        <v>3</v>
      </c>
      <c r="B7" s="37" t="s">
        <v>83</v>
      </c>
      <c r="C7" s="37" t="s">
        <v>46</v>
      </c>
      <c r="D7" s="11" t="s">
        <v>67</v>
      </c>
      <c r="E7" s="37" t="s">
        <v>84</v>
      </c>
      <c r="F7" s="12">
        <v>0.28077546296296296</v>
      </c>
      <c r="G7" s="12">
        <v>0.28077546296296296</v>
      </c>
      <c r="H7" s="11" t="str">
        <f t="shared" si="0"/>
        <v>7.56/km</v>
      </c>
      <c r="I7" s="12">
        <f t="shared" si="1"/>
        <v>0.023692129629629632</v>
      </c>
      <c r="J7" s="12">
        <f>G7-INDEX($G$5:$G$106,MATCH(D7,$D$5:$D$106,0))</f>
        <v>0</v>
      </c>
    </row>
    <row r="8" spans="1:10" s="10" customFormat="1" ht="15" customHeight="1">
      <c r="A8" s="11">
        <v>4</v>
      </c>
      <c r="B8" s="37" t="s">
        <v>85</v>
      </c>
      <c r="C8" s="37" t="s">
        <v>50</v>
      </c>
      <c r="D8" s="11" t="s">
        <v>64</v>
      </c>
      <c r="E8" s="37" t="s">
        <v>86</v>
      </c>
      <c r="F8" s="12">
        <v>0.2814236111111111</v>
      </c>
      <c r="G8" s="12">
        <v>0.2814236111111111</v>
      </c>
      <c r="H8" s="11" t="str">
        <f t="shared" si="0"/>
        <v>7.57/km</v>
      </c>
      <c r="I8" s="12">
        <f t="shared" si="1"/>
        <v>0.024340277777777752</v>
      </c>
      <c r="J8" s="12">
        <f>G8-INDEX($G$5:$G$106,MATCH(D8,$D$5:$D$106,0))</f>
        <v>0.024340277777777752</v>
      </c>
    </row>
    <row r="9" spans="1:10" s="10" customFormat="1" ht="15" customHeight="1">
      <c r="A9" s="11">
        <v>5</v>
      </c>
      <c r="B9" s="37" t="s">
        <v>87</v>
      </c>
      <c r="C9" s="37" t="s">
        <v>88</v>
      </c>
      <c r="D9" s="11" t="s">
        <v>73</v>
      </c>
      <c r="E9" s="37" t="s">
        <v>89</v>
      </c>
      <c r="F9" s="12">
        <v>0.285474537037037</v>
      </c>
      <c r="G9" s="12">
        <v>0.285474537037037</v>
      </c>
      <c r="H9" s="11" t="str">
        <f t="shared" si="0"/>
        <v>8.04/km</v>
      </c>
      <c r="I9" s="12">
        <f t="shared" si="1"/>
        <v>0.028391203703703682</v>
      </c>
      <c r="J9" s="12">
        <f>G9-INDEX($G$5:$G$106,MATCH(D9,$D$5:$D$106,0))</f>
        <v>0</v>
      </c>
    </row>
    <row r="10" spans="1:10" s="10" customFormat="1" ht="15" customHeight="1">
      <c r="A10" s="11">
        <v>6</v>
      </c>
      <c r="B10" s="37" t="s">
        <v>90</v>
      </c>
      <c r="C10" s="37" t="s">
        <v>13</v>
      </c>
      <c r="D10" s="11" t="s">
        <v>64</v>
      </c>
      <c r="E10" s="37" t="s">
        <v>71</v>
      </c>
      <c r="F10" s="12">
        <v>0.29398148148148145</v>
      </c>
      <c r="G10" s="12">
        <v>0.29398148148148145</v>
      </c>
      <c r="H10" s="11" t="str">
        <f t="shared" si="0"/>
        <v>8.18/km</v>
      </c>
      <c r="I10" s="12">
        <f t="shared" si="1"/>
        <v>0.036898148148148124</v>
      </c>
      <c r="J10" s="12">
        <f>G10-INDEX($G$5:$G$106,MATCH(D10,$D$5:$D$106,0))</f>
        <v>0.036898148148148124</v>
      </c>
    </row>
    <row r="11" spans="1:10" s="10" customFormat="1" ht="15" customHeight="1">
      <c r="A11" s="11">
        <v>7</v>
      </c>
      <c r="B11" s="37" t="s">
        <v>91</v>
      </c>
      <c r="C11" s="37" t="s">
        <v>12</v>
      </c>
      <c r="D11" s="11" t="s">
        <v>67</v>
      </c>
      <c r="E11" s="37" t="s">
        <v>92</v>
      </c>
      <c r="F11" s="12">
        <v>0.2966087962962963</v>
      </c>
      <c r="G11" s="12">
        <v>0.2966087962962963</v>
      </c>
      <c r="H11" s="11" t="str">
        <f t="shared" si="0"/>
        <v>8.22/km</v>
      </c>
      <c r="I11" s="12">
        <f t="shared" si="1"/>
        <v>0.03952546296296294</v>
      </c>
      <c r="J11" s="12">
        <f>G11-INDEX($G$5:$G$106,MATCH(D11,$D$5:$D$106,0))</f>
        <v>0.01583333333333331</v>
      </c>
    </row>
    <row r="12" spans="1:10" s="10" customFormat="1" ht="15" customHeight="1">
      <c r="A12" s="11">
        <v>8</v>
      </c>
      <c r="B12" s="37" t="s">
        <v>93</v>
      </c>
      <c r="C12" s="37" t="s">
        <v>51</v>
      </c>
      <c r="D12" s="11" t="s">
        <v>62</v>
      </c>
      <c r="E12" s="37" t="s">
        <v>94</v>
      </c>
      <c r="F12" s="12">
        <v>0.2969097222222222</v>
      </c>
      <c r="G12" s="12">
        <v>0.2969097222222222</v>
      </c>
      <c r="H12" s="11" t="str">
        <f t="shared" si="0"/>
        <v>8.23/km</v>
      </c>
      <c r="I12" s="12">
        <f t="shared" si="1"/>
        <v>0.0398263888888889</v>
      </c>
      <c r="J12" s="12">
        <f>G12-INDEX($G$5:$G$106,MATCH(D12,$D$5:$D$106,0))</f>
        <v>0</v>
      </c>
    </row>
    <row r="13" spans="1:10" s="10" customFormat="1" ht="15" customHeight="1">
      <c r="A13" s="11">
        <v>9</v>
      </c>
      <c r="B13" s="37" t="s">
        <v>95</v>
      </c>
      <c r="C13" s="37" t="s">
        <v>21</v>
      </c>
      <c r="D13" s="11" t="s">
        <v>64</v>
      </c>
      <c r="E13" s="37" t="s">
        <v>96</v>
      </c>
      <c r="F13" s="12">
        <v>0.30028935185185185</v>
      </c>
      <c r="G13" s="12">
        <v>0.30028935185185185</v>
      </c>
      <c r="H13" s="11" t="str">
        <f t="shared" si="0"/>
        <v>8.29/km</v>
      </c>
      <c r="I13" s="12">
        <f t="shared" si="1"/>
        <v>0.04320601851851852</v>
      </c>
      <c r="J13" s="12">
        <f>G13-INDEX($G$5:$G$106,MATCH(D13,$D$5:$D$106,0))</f>
        <v>0.04320601851851852</v>
      </c>
    </row>
    <row r="14" spans="1:10" s="10" customFormat="1" ht="15" customHeight="1">
      <c r="A14" s="11">
        <v>10</v>
      </c>
      <c r="B14" s="37" t="s">
        <v>97</v>
      </c>
      <c r="C14" s="37" t="s">
        <v>59</v>
      </c>
      <c r="D14" s="11" t="s">
        <v>66</v>
      </c>
      <c r="E14" s="37" t="s">
        <v>98</v>
      </c>
      <c r="F14" s="12">
        <v>0.30039351851851853</v>
      </c>
      <c r="G14" s="12">
        <v>0.30039351851851853</v>
      </c>
      <c r="H14" s="11" t="str">
        <f t="shared" si="0"/>
        <v>8.29/km</v>
      </c>
      <c r="I14" s="12">
        <f t="shared" si="1"/>
        <v>0.0433101851851852</v>
      </c>
      <c r="J14" s="12">
        <f>G14-INDEX($G$5:$G$106,MATCH(D14,$D$5:$D$106,0))</f>
        <v>0</v>
      </c>
    </row>
    <row r="15" spans="1:10" s="10" customFormat="1" ht="15" customHeight="1">
      <c r="A15" s="11">
        <v>11</v>
      </c>
      <c r="B15" s="37" t="s">
        <v>26</v>
      </c>
      <c r="C15" s="37" t="s">
        <v>30</v>
      </c>
      <c r="D15" s="11" t="s">
        <v>69</v>
      </c>
      <c r="E15" s="37" t="s">
        <v>99</v>
      </c>
      <c r="F15" s="12">
        <v>0.3046875</v>
      </c>
      <c r="G15" s="12">
        <v>0.3046875</v>
      </c>
      <c r="H15" s="11" t="str">
        <f t="shared" si="0"/>
        <v>8.36/km</v>
      </c>
      <c r="I15" s="12">
        <f t="shared" si="1"/>
        <v>0.04760416666666667</v>
      </c>
      <c r="J15" s="12">
        <f>G15-INDEX($G$5:$G$106,MATCH(D15,$D$5:$D$106,0))</f>
        <v>0</v>
      </c>
    </row>
    <row r="16" spans="1:10" s="10" customFormat="1" ht="15" customHeight="1">
      <c r="A16" s="11">
        <v>12</v>
      </c>
      <c r="B16" s="37" t="s">
        <v>100</v>
      </c>
      <c r="C16" s="37" t="s">
        <v>12</v>
      </c>
      <c r="D16" s="11" t="s">
        <v>67</v>
      </c>
      <c r="E16" s="37" t="s">
        <v>101</v>
      </c>
      <c r="F16" s="12">
        <v>0.3180439814814815</v>
      </c>
      <c r="G16" s="12">
        <v>0.3180439814814815</v>
      </c>
      <c r="H16" s="11" t="str">
        <f t="shared" si="0"/>
        <v>8.59/km</v>
      </c>
      <c r="I16" s="12">
        <f t="shared" si="1"/>
        <v>0.06096064814814817</v>
      </c>
      <c r="J16" s="12">
        <f>G16-INDEX($G$5:$G$106,MATCH(D16,$D$5:$D$106,0))</f>
        <v>0.037268518518518534</v>
      </c>
    </row>
    <row r="17" spans="1:10" s="10" customFormat="1" ht="15" customHeight="1">
      <c r="A17" s="11">
        <v>13</v>
      </c>
      <c r="B17" s="37" t="s">
        <v>102</v>
      </c>
      <c r="C17" s="37" t="s">
        <v>13</v>
      </c>
      <c r="D17" s="11" t="s">
        <v>65</v>
      </c>
      <c r="E17" s="37" t="s">
        <v>38</v>
      </c>
      <c r="F17" s="12">
        <v>0.31960648148148146</v>
      </c>
      <c r="G17" s="12">
        <v>0.31960648148148146</v>
      </c>
      <c r="H17" s="11" t="str">
        <f t="shared" si="0"/>
        <v>9.01/km</v>
      </c>
      <c r="I17" s="12">
        <f t="shared" si="1"/>
        <v>0.06252314814814813</v>
      </c>
      <c r="J17" s="12">
        <f>G17-INDEX($G$5:$G$106,MATCH(D17,$D$5:$D$106,0))</f>
        <v>0</v>
      </c>
    </row>
    <row r="18" spans="1:10" s="10" customFormat="1" ht="15" customHeight="1">
      <c r="A18" s="11">
        <v>14</v>
      </c>
      <c r="B18" s="37" t="s">
        <v>103</v>
      </c>
      <c r="C18" s="37" t="s">
        <v>104</v>
      </c>
      <c r="D18" s="11" t="s">
        <v>69</v>
      </c>
      <c r="E18" s="37" t="s">
        <v>68</v>
      </c>
      <c r="F18" s="12">
        <v>0.32023148148148145</v>
      </c>
      <c r="G18" s="12">
        <v>0.32023148148148145</v>
      </c>
      <c r="H18" s="11" t="str">
        <f t="shared" si="0"/>
        <v>9.03/km</v>
      </c>
      <c r="I18" s="12">
        <f t="shared" si="1"/>
        <v>0.06314814814814812</v>
      </c>
      <c r="J18" s="12">
        <f>G18-INDEX($G$5:$G$106,MATCH(D18,$D$5:$D$106,0))</f>
        <v>0.01554398148148145</v>
      </c>
    </row>
    <row r="19" spans="1:10" s="10" customFormat="1" ht="15" customHeight="1">
      <c r="A19" s="11">
        <v>15</v>
      </c>
      <c r="B19" s="37" t="s">
        <v>105</v>
      </c>
      <c r="C19" s="37" t="s">
        <v>19</v>
      </c>
      <c r="D19" s="11" t="s">
        <v>65</v>
      </c>
      <c r="E19" s="37" t="s">
        <v>38</v>
      </c>
      <c r="F19" s="12">
        <v>0.32050925925925927</v>
      </c>
      <c r="G19" s="12">
        <v>0.32050925925925927</v>
      </c>
      <c r="H19" s="11" t="str">
        <f aca="true" t="shared" si="2" ref="H19:H49">TEXT(INT((HOUR(G19)*3600+MINUTE(G19)*60+SECOND(G19))/$J$3/60),"0")&amp;"."&amp;TEXT(MOD((HOUR(G19)*3600+MINUTE(G19)*60+SECOND(G19))/$J$3,60),"00")&amp;"/km"</f>
        <v>9.03/km</v>
      </c>
      <c r="I19" s="12">
        <f aca="true" t="shared" si="3" ref="I19:I49">G19-$G$5</f>
        <v>0.06342592592592594</v>
      </c>
      <c r="J19" s="12">
        <f>G19-INDEX($G$5:$G$106,MATCH(D19,$D$5:$D$106,0))</f>
        <v>0.0009027777777778079</v>
      </c>
    </row>
    <row r="20" spans="1:10" s="10" customFormat="1" ht="15" customHeight="1">
      <c r="A20" s="11">
        <v>16</v>
      </c>
      <c r="B20" s="37" t="s">
        <v>106</v>
      </c>
      <c r="C20" s="37" t="s">
        <v>107</v>
      </c>
      <c r="D20" s="11" t="s">
        <v>108</v>
      </c>
      <c r="E20" s="37" t="s">
        <v>89</v>
      </c>
      <c r="F20" s="12">
        <v>0.32605324074074077</v>
      </c>
      <c r="G20" s="12">
        <v>0.32605324074074077</v>
      </c>
      <c r="H20" s="11" t="str">
        <f t="shared" si="2"/>
        <v>9.12/km</v>
      </c>
      <c r="I20" s="12">
        <f t="shared" si="3"/>
        <v>0.06896990740740744</v>
      </c>
      <c r="J20" s="12">
        <f>G20-INDEX($G$5:$G$106,MATCH(D20,$D$5:$D$106,0))</f>
        <v>0</v>
      </c>
    </row>
    <row r="21" spans="1:10" ht="15" customHeight="1">
      <c r="A21" s="11">
        <v>17</v>
      </c>
      <c r="B21" s="37" t="s">
        <v>109</v>
      </c>
      <c r="C21" s="37" t="s">
        <v>16</v>
      </c>
      <c r="D21" s="11" t="s">
        <v>69</v>
      </c>
      <c r="E21" s="37" t="s">
        <v>110</v>
      </c>
      <c r="F21" s="12">
        <v>0.3308101851851852</v>
      </c>
      <c r="G21" s="12">
        <v>0.3308101851851852</v>
      </c>
      <c r="H21" s="11" t="str">
        <f t="shared" si="2"/>
        <v>9.20/km</v>
      </c>
      <c r="I21" s="12">
        <f t="shared" si="3"/>
        <v>0.07372685185185185</v>
      </c>
      <c r="J21" s="12">
        <f>G21-INDEX($G$5:$G$106,MATCH(D21,$D$5:$D$106,0))</f>
        <v>0.02612268518518518</v>
      </c>
    </row>
    <row r="22" spans="1:10" ht="15" customHeight="1">
      <c r="A22" s="11">
        <v>18</v>
      </c>
      <c r="B22" s="37" t="s">
        <v>111</v>
      </c>
      <c r="C22" s="37" t="s">
        <v>13</v>
      </c>
      <c r="D22" s="11" t="s">
        <v>69</v>
      </c>
      <c r="E22" s="37" t="s">
        <v>112</v>
      </c>
      <c r="F22" s="12">
        <v>0.33706018518518516</v>
      </c>
      <c r="G22" s="12">
        <v>0.33706018518518516</v>
      </c>
      <c r="H22" s="11" t="str">
        <f t="shared" si="2"/>
        <v>9.31/km</v>
      </c>
      <c r="I22" s="12">
        <f t="shared" si="3"/>
        <v>0.07997685185185183</v>
      </c>
      <c r="J22" s="12">
        <f>G22-INDEX($G$5:$G$106,MATCH(D22,$D$5:$D$106,0))</f>
        <v>0.03237268518518516</v>
      </c>
    </row>
    <row r="23" spans="1:10" ht="15" customHeight="1">
      <c r="A23" s="11">
        <v>19</v>
      </c>
      <c r="B23" s="37" t="s">
        <v>113</v>
      </c>
      <c r="C23" s="37" t="s">
        <v>32</v>
      </c>
      <c r="D23" s="11" t="s">
        <v>64</v>
      </c>
      <c r="E23" s="37" t="s">
        <v>48</v>
      </c>
      <c r="F23" s="12">
        <v>0.33706018518518516</v>
      </c>
      <c r="G23" s="12">
        <v>0.33706018518518516</v>
      </c>
      <c r="H23" s="11" t="str">
        <f t="shared" si="2"/>
        <v>9.31/km</v>
      </c>
      <c r="I23" s="12">
        <f t="shared" si="3"/>
        <v>0.07997685185185183</v>
      </c>
      <c r="J23" s="12">
        <f>G23-INDEX($G$5:$G$106,MATCH(D23,$D$5:$D$106,0))</f>
        <v>0.07997685185185183</v>
      </c>
    </row>
    <row r="24" spans="1:10" ht="15" customHeight="1">
      <c r="A24" s="11">
        <v>20</v>
      </c>
      <c r="B24" s="37" t="s">
        <v>114</v>
      </c>
      <c r="C24" s="37" t="s">
        <v>115</v>
      </c>
      <c r="D24" s="11" t="s">
        <v>72</v>
      </c>
      <c r="E24" s="37" t="s">
        <v>116</v>
      </c>
      <c r="F24" s="12">
        <v>0.3402546296296296</v>
      </c>
      <c r="G24" s="12">
        <v>0.3402546296296296</v>
      </c>
      <c r="H24" s="11" t="str">
        <f t="shared" si="2"/>
        <v>9.36/km</v>
      </c>
      <c r="I24" s="12">
        <f t="shared" si="3"/>
        <v>0.08317129629629627</v>
      </c>
      <c r="J24" s="12">
        <f>G24-INDEX($G$5:$G$106,MATCH(D24,$D$5:$D$106,0))</f>
        <v>0</v>
      </c>
    </row>
    <row r="25" spans="1:10" ht="15" customHeight="1">
      <c r="A25" s="11">
        <v>21</v>
      </c>
      <c r="B25" s="37" t="s">
        <v>117</v>
      </c>
      <c r="C25" s="37" t="s">
        <v>118</v>
      </c>
      <c r="D25" s="11" t="s">
        <v>61</v>
      </c>
      <c r="E25" s="37" t="s">
        <v>63</v>
      </c>
      <c r="F25" s="12">
        <v>0.3410300925925926</v>
      </c>
      <c r="G25" s="12">
        <v>0.3410300925925926</v>
      </c>
      <c r="H25" s="11" t="str">
        <f t="shared" si="2"/>
        <v>9.38/km</v>
      </c>
      <c r="I25" s="12">
        <f t="shared" si="3"/>
        <v>0.08394675925925926</v>
      </c>
      <c r="J25" s="12">
        <f>G25-INDEX($G$5:$G$106,MATCH(D25,$D$5:$D$106,0))</f>
        <v>0</v>
      </c>
    </row>
    <row r="26" spans="1:10" ht="15" customHeight="1">
      <c r="A26" s="11">
        <v>22</v>
      </c>
      <c r="B26" s="37" t="s">
        <v>119</v>
      </c>
      <c r="C26" s="37" t="s">
        <v>33</v>
      </c>
      <c r="D26" s="11" t="s">
        <v>67</v>
      </c>
      <c r="E26" s="37" t="s">
        <v>120</v>
      </c>
      <c r="F26" s="12">
        <v>0.3419097222222222</v>
      </c>
      <c r="G26" s="12">
        <v>0.3419097222222222</v>
      </c>
      <c r="H26" s="11" t="str">
        <f t="shared" si="2"/>
        <v>9.39/km</v>
      </c>
      <c r="I26" s="12">
        <f t="shared" si="3"/>
        <v>0.08482638888888888</v>
      </c>
      <c r="J26" s="12">
        <f>G26-INDEX($G$5:$G$106,MATCH(D26,$D$5:$D$106,0))</f>
        <v>0.06113425925925925</v>
      </c>
    </row>
    <row r="27" spans="1:10" ht="15" customHeight="1">
      <c r="A27" s="11">
        <v>23</v>
      </c>
      <c r="B27" s="37" t="s">
        <v>121</v>
      </c>
      <c r="C27" s="37" t="s">
        <v>14</v>
      </c>
      <c r="D27" s="11" t="s">
        <v>67</v>
      </c>
      <c r="E27" s="37" t="s">
        <v>122</v>
      </c>
      <c r="F27" s="12">
        <v>0.34334490740740736</v>
      </c>
      <c r="G27" s="12">
        <v>0.34334490740740736</v>
      </c>
      <c r="H27" s="11" t="str">
        <f t="shared" si="2"/>
        <v>9.42/km</v>
      </c>
      <c r="I27" s="12">
        <f t="shared" si="3"/>
        <v>0.08626157407407403</v>
      </c>
      <c r="J27" s="12">
        <f>G27-INDEX($G$5:$G$106,MATCH(D27,$D$5:$D$106,0))</f>
        <v>0.0625694444444444</v>
      </c>
    </row>
    <row r="28" spans="1:10" ht="15" customHeight="1">
      <c r="A28" s="13">
        <v>24</v>
      </c>
      <c r="B28" s="39" t="s">
        <v>123</v>
      </c>
      <c r="C28" s="39" t="s">
        <v>13</v>
      </c>
      <c r="D28" s="13" t="s">
        <v>62</v>
      </c>
      <c r="E28" s="39" t="s">
        <v>22</v>
      </c>
      <c r="F28" s="21">
        <v>0.3532754629629629</v>
      </c>
      <c r="G28" s="21">
        <v>0.3532754629629629</v>
      </c>
      <c r="H28" s="13" t="str">
        <f t="shared" si="2"/>
        <v>9.58/km</v>
      </c>
      <c r="I28" s="21">
        <f t="shared" si="3"/>
        <v>0.09619212962962959</v>
      </c>
      <c r="J28" s="21">
        <f>G28-INDEX($G$5:$G$106,MATCH(D28,$D$5:$D$106,0))</f>
        <v>0.05636574074074069</v>
      </c>
    </row>
    <row r="29" spans="1:10" ht="15" customHeight="1">
      <c r="A29" s="11">
        <v>25</v>
      </c>
      <c r="B29" s="37" t="s">
        <v>124</v>
      </c>
      <c r="C29" s="37" t="s">
        <v>37</v>
      </c>
      <c r="D29" s="11" t="s">
        <v>125</v>
      </c>
      <c r="E29" s="37" t="s">
        <v>126</v>
      </c>
      <c r="F29" s="12">
        <v>0.36069444444444443</v>
      </c>
      <c r="G29" s="12">
        <v>0.36069444444444443</v>
      </c>
      <c r="H29" s="11" t="str">
        <f t="shared" si="2"/>
        <v>10.11/km</v>
      </c>
      <c r="I29" s="12">
        <f t="shared" si="3"/>
        <v>0.1036111111111111</v>
      </c>
      <c r="J29" s="12">
        <f>G29-INDEX($G$5:$G$106,MATCH(D29,$D$5:$D$106,0))</f>
        <v>0</v>
      </c>
    </row>
    <row r="30" spans="1:10" ht="15" customHeight="1">
      <c r="A30" s="13">
        <v>26</v>
      </c>
      <c r="B30" s="39" t="s">
        <v>28</v>
      </c>
      <c r="C30" s="39" t="s">
        <v>15</v>
      </c>
      <c r="D30" s="13" t="s">
        <v>125</v>
      </c>
      <c r="E30" s="39" t="s">
        <v>22</v>
      </c>
      <c r="F30" s="21">
        <v>0.36254629629629626</v>
      </c>
      <c r="G30" s="21">
        <v>0.36254629629629626</v>
      </c>
      <c r="H30" s="13" t="str">
        <f t="shared" si="2"/>
        <v>10.14/km</v>
      </c>
      <c r="I30" s="21">
        <f t="shared" si="3"/>
        <v>0.10546296296296293</v>
      </c>
      <c r="J30" s="21">
        <f>G30-INDEX($G$5:$G$106,MATCH(D30,$D$5:$D$106,0))</f>
        <v>0.0018518518518518268</v>
      </c>
    </row>
    <row r="31" spans="1:10" ht="15" customHeight="1">
      <c r="A31" s="11">
        <v>27</v>
      </c>
      <c r="B31" s="37" t="s">
        <v>55</v>
      </c>
      <c r="C31" s="37" t="s">
        <v>18</v>
      </c>
      <c r="D31" s="11" t="s">
        <v>65</v>
      </c>
      <c r="E31" s="37" t="s">
        <v>29</v>
      </c>
      <c r="F31" s="12">
        <v>0.36546296296296293</v>
      </c>
      <c r="G31" s="12">
        <v>0.36546296296296293</v>
      </c>
      <c r="H31" s="11" t="str">
        <f t="shared" si="2"/>
        <v>10.19/km</v>
      </c>
      <c r="I31" s="12">
        <f t="shared" si="3"/>
        <v>0.1083796296296296</v>
      </c>
      <c r="J31" s="12">
        <f>G31-INDEX($G$5:$G$106,MATCH(D31,$D$5:$D$106,0))</f>
        <v>0.04585648148148147</v>
      </c>
    </row>
    <row r="32" spans="1:10" ht="15" customHeight="1">
      <c r="A32" s="11">
        <v>28</v>
      </c>
      <c r="B32" s="37" t="s">
        <v>56</v>
      </c>
      <c r="C32" s="37" t="s">
        <v>40</v>
      </c>
      <c r="D32" s="11" t="s">
        <v>65</v>
      </c>
      <c r="E32" s="37" t="s">
        <v>127</v>
      </c>
      <c r="F32" s="12">
        <v>0.36878472222222225</v>
      </c>
      <c r="G32" s="12">
        <v>0.36878472222222225</v>
      </c>
      <c r="H32" s="11" t="str">
        <f t="shared" si="2"/>
        <v>10.25/km</v>
      </c>
      <c r="I32" s="12">
        <f t="shared" si="3"/>
        <v>0.11170138888888892</v>
      </c>
      <c r="J32" s="12">
        <f>G32-INDEX($G$5:$G$106,MATCH(D32,$D$5:$D$106,0))</f>
        <v>0.049178240740740786</v>
      </c>
    </row>
    <row r="33" spans="1:10" ht="15" customHeight="1">
      <c r="A33" s="11">
        <v>29</v>
      </c>
      <c r="B33" s="37" t="s">
        <v>128</v>
      </c>
      <c r="C33" s="37" t="s">
        <v>35</v>
      </c>
      <c r="D33" s="11" t="s">
        <v>61</v>
      </c>
      <c r="E33" s="37" t="s">
        <v>76</v>
      </c>
      <c r="F33" s="12">
        <v>0.38959490740740743</v>
      </c>
      <c r="G33" s="12">
        <v>0.38959490740740743</v>
      </c>
      <c r="H33" s="11" t="str">
        <f t="shared" si="2"/>
        <v>11.00/km</v>
      </c>
      <c r="I33" s="12">
        <f t="shared" si="3"/>
        <v>0.1325115740740741</v>
      </c>
      <c r="J33" s="12">
        <f>G33-INDEX($G$5:$G$106,MATCH(D33,$D$5:$D$106,0))</f>
        <v>0.04856481481481484</v>
      </c>
    </row>
    <row r="34" spans="1:10" ht="15" customHeight="1">
      <c r="A34" s="11">
        <v>30</v>
      </c>
      <c r="B34" s="37" t="s">
        <v>129</v>
      </c>
      <c r="C34" s="37" t="s">
        <v>31</v>
      </c>
      <c r="D34" s="11" t="s">
        <v>69</v>
      </c>
      <c r="E34" s="37" t="s">
        <v>130</v>
      </c>
      <c r="F34" s="12">
        <v>0.3897337962962963</v>
      </c>
      <c r="G34" s="12">
        <v>0.3897337962962963</v>
      </c>
      <c r="H34" s="11" t="str">
        <f t="shared" si="2"/>
        <v>11.00/km</v>
      </c>
      <c r="I34" s="12">
        <f t="shared" si="3"/>
        <v>0.13265046296296296</v>
      </c>
      <c r="J34" s="12">
        <f>G34-INDEX($G$5:$G$106,MATCH(D34,$D$5:$D$106,0))</f>
        <v>0.08504629629629629</v>
      </c>
    </row>
    <row r="35" spans="1:10" ht="15" customHeight="1">
      <c r="A35" s="11">
        <v>31</v>
      </c>
      <c r="B35" s="37" t="s">
        <v>58</v>
      </c>
      <c r="C35" s="37" t="s">
        <v>41</v>
      </c>
      <c r="D35" s="11" t="s">
        <v>62</v>
      </c>
      <c r="E35" s="37" t="s">
        <v>131</v>
      </c>
      <c r="F35" s="12">
        <v>0.3912384259259259</v>
      </c>
      <c r="G35" s="12">
        <v>0.3912384259259259</v>
      </c>
      <c r="H35" s="11" t="str">
        <f t="shared" si="2"/>
        <v>11.03/km</v>
      </c>
      <c r="I35" s="12">
        <f t="shared" si="3"/>
        <v>0.13415509259259256</v>
      </c>
      <c r="J35" s="12">
        <f>G35-INDEX($G$5:$G$106,MATCH(D35,$D$5:$D$106,0))</f>
        <v>0.09432870370370366</v>
      </c>
    </row>
    <row r="36" spans="1:10" ht="15" customHeight="1">
      <c r="A36" s="11">
        <v>32</v>
      </c>
      <c r="B36" s="37" t="s">
        <v>132</v>
      </c>
      <c r="C36" s="37" t="s">
        <v>133</v>
      </c>
      <c r="D36" s="11" t="s">
        <v>108</v>
      </c>
      <c r="E36" s="37" t="s">
        <v>134</v>
      </c>
      <c r="F36" s="12">
        <v>0.3913657407407407</v>
      </c>
      <c r="G36" s="12">
        <v>0.3913657407407407</v>
      </c>
      <c r="H36" s="11" t="str">
        <f t="shared" si="2"/>
        <v>11.03/km</v>
      </c>
      <c r="I36" s="12">
        <f t="shared" si="3"/>
        <v>0.13428240740740738</v>
      </c>
      <c r="J36" s="12">
        <f>G36-INDEX($G$5:$G$106,MATCH(D36,$D$5:$D$106,0))</f>
        <v>0.06531249999999994</v>
      </c>
    </row>
    <row r="37" spans="1:10" ht="15" customHeight="1">
      <c r="A37" s="11">
        <v>33</v>
      </c>
      <c r="B37" s="37" t="s">
        <v>135</v>
      </c>
      <c r="C37" s="37" t="s">
        <v>15</v>
      </c>
      <c r="D37" s="11" t="s">
        <v>74</v>
      </c>
      <c r="E37" s="37" t="s">
        <v>136</v>
      </c>
      <c r="F37" s="12">
        <v>0.39207175925925924</v>
      </c>
      <c r="G37" s="12">
        <v>0.39207175925925924</v>
      </c>
      <c r="H37" s="11" t="str">
        <f t="shared" si="2"/>
        <v>11.04/km</v>
      </c>
      <c r="I37" s="12">
        <f t="shared" si="3"/>
        <v>0.13498842592592591</v>
      </c>
      <c r="J37" s="12">
        <f>G37-INDEX($G$5:$G$106,MATCH(D37,$D$5:$D$106,0))</f>
        <v>0</v>
      </c>
    </row>
    <row r="38" spans="1:10" ht="15" customHeight="1">
      <c r="A38" s="11">
        <v>34</v>
      </c>
      <c r="B38" s="37" t="s">
        <v>137</v>
      </c>
      <c r="C38" s="37" t="s">
        <v>39</v>
      </c>
      <c r="D38" s="11" t="s">
        <v>66</v>
      </c>
      <c r="E38" s="37" t="s">
        <v>70</v>
      </c>
      <c r="F38" s="12">
        <v>0.3936458333333333</v>
      </c>
      <c r="G38" s="12">
        <v>0.3936458333333333</v>
      </c>
      <c r="H38" s="11" t="str">
        <f t="shared" si="2"/>
        <v>11.07/km</v>
      </c>
      <c r="I38" s="12">
        <f t="shared" si="3"/>
        <v>0.13656249999999998</v>
      </c>
      <c r="J38" s="12">
        <f>G38-INDEX($G$5:$G$106,MATCH(D38,$D$5:$D$106,0))</f>
        <v>0.09325231481481477</v>
      </c>
    </row>
    <row r="39" spans="1:10" ht="15" customHeight="1">
      <c r="A39" s="11">
        <v>35</v>
      </c>
      <c r="B39" s="37" t="s">
        <v>52</v>
      </c>
      <c r="C39" s="37" t="s">
        <v>25</v>
      </c>
      <c r="D39" s="11" t="s">
        <v>67</v>
      </c>
      <c r="E39" s="37" t="s">
        <v>127</v>
      </c>
      <c r="F39" s="12">
        <v>0.39444444444444443</v>
      </c>
      <c r="G39" s="12">
        <v>0.39444444444444443</v>
      </c>
      <c r="H39" s="11" t="str">
        <f t="shared" si="2"/>
        <v>11.08/km</v>
      </c>
      <c r="I39" s="12">
        <f t="shared" si="3"/>
        <v>0.1373611111111111</v>
      </c>
      <c r="J39" s="12">
        <f>G39-INDEX($G$5:$G$106,MATCH(D39,$D$5:$D$106,0))</f>
        <v>0.11366898148148147</v>
      </c>
    </row>
    <row r="40" spans="1:10" ht="15" customHeight="1">
      <c r="A40" s="11">
        <v>36</v>
      </c>
      <c r="B40" s="37" t="s">
        <v>138</v>
      </c>
      <c r="C40" s="37" t="s">
        <v>139</v>
      </c>
      <c r="D40" s="11" t="s">
        <v>140</v>
      </c>
      <c r="E40" s="37" t="s">
        <v>75</v>
      </c>
      <c r="F40" s="12">
        <v>0.4007638888888889</v>
      </c>
      <c r="G40" s="12">
        <v>0.4007638888888889</v>
      </c>
      <c r="H40" s="11" t="str">
        <f t="shared" si="2"/>
        <v>11.19/km</v>
      </c>
      <c r="I40" s="12">
        <f t="shared" si="3"/>
        <v>0.1436805555555556</v>
      </c>
      <c r="J40" s="12">
        <f>G40-INDEX($G$5:$G$106,MATCH(D40,$D$5:$D$106,0))</f>
        <v>0</v>
      </c>
    </row>
    <row r="41" spans="1:10" ht="15" customHeight="1">
      <c r="A41" s="11">
        <v>37</v>
      </c>
      <c r="B41" s="37" t="s">
        <v>141</v>
      </c>
      <c r="C41" s="37" t="s">
        <v>142</v>
      </c>
      <c r="D41" s="11" t="s">
        <v>108</v>
      </c>
      <c r="E41" s="37" t="s">
        <v>143</v>
      </c>
      <c r="F41" s="12">
        <v>0.40078703703703705</v>
      </c>
      <c r="G41" s="12">
        <v>0.40078703703703705</v>
      </c>
      <c r="H41" s="11" t="str">
        <f t="shared" si="2"/>
        <v>11.19/km</v>
      </c>
      <c r="I41" s="12">
        <f t="shared" si="3"/>
        <v>0.14370370370370372</v>
      </c>
      <c r="J41" s="12">
        <f>G41-INDEX($G$5:$G$106,MATCH(D41,$D$5:$D$106,0))</f>
        <v>0.07473379629629628</v>
      </c>
    </row>
    <row r="42" spans="1:10" ht="15" customHeight="1">
      <c r="A42" s="11">
        <v>38</v>
      </c>
      <c r="B42" s="37" t="s">
        <v>144</v>
      </c>
      <c r="C42" s="37" t="s">
        <v>47</v>
      </c>
      <c r="D42" s="11" t="s">
        <v>69</v>
      </c>
      <c r="E42" s="37" t="s">
        <v>145</v>
      </c>
      <c r="F42" s="12">
        <v>0.40125000000000005</v>
      </c>
      <c r="G42" s="12">
        <v>0.40125000000000005</v>
      </c>
      <c r="H42" s="11" t="str">
        <f t="shared" si="2"/>
        <v>11.20/km</v>
      </c>
      <c r="I42" s="12">
        <f t="shared" si="3"/>
        <v>0.14416666666666672</v>
      </c>
      <c r="J42" s="12">
        <f>G42-INDEX($G$5:$G$106,MATCH(D42,$D$5:$D$106,0))</f>
        <v>0.09656250000000005</v>
      </c>
    </row>
    <row r="43" spans="1:10" ht="15" customHeight="1">
      <c r="A43" s="11">
        <v>39</v>
      </c>
      <c r="B43" s="37" t="s">
        <v>146</v>
      </c>
      <c r="C43" s="37" t="s">
        <v>16</v>
      </c>
      <c r="D43" s="11" t="s">
        <v>69</v>
      </c>
      <c r="E43" s="37" t="s">
        <v>98</v>
      </c>
      <c r="F43" s="12">
        <v>0.40446759259259263</v>
      </c>
      <c r="G43" s="12">
        <v>0.40446759259259263</v>
      </c>
      <c r="H43" s="11" t="str">
        <f t="shared" si="2"/>
        <v>11.25/km</v>
      </c>
      <c r="I43" s="12">
        <f t="shared" si="3"/>
        <v>0.1473842592592593</v>
      </c>
      <c r="J43" s="12">
        <f>G43-INDEX($G$5:$G$106,MATCH(D43,$D$5:$D$106,0))</f>
        <v>0.09978009259259263</v>
      </c>
    </row>
    <row r="44" spans="1:10" ht="15" customHeight="1">
      <c r="A44" s="13">
        <v>40</v>
      </c>
      <c r="B44" s="39" t="s">
        <v>28</v>
      </c>
      <c r="C44" s="39" t="s">
        <v>23</v>
      </c>
      <c r="D44" s="13" t="s">
        <v>74</v>
      </c>
      <c r="E44" s="39" t="s">
        <v>22</v>
      </c>
      <c r="F44" s="21">
        <v>0.4134490740740741</v>
      </c>
      <c r="G44" s="21">
        <v>0.4134490740740741</v>
      </c>
      <c r="H44" s="13" t="str">
        <f t="shared" si="2"/>
        <v>11.40/km</v>
      </c>
      <c r="I44" s="21">
        <f t="shared" si="3"/>
        <v>0.15636574074074078</v>
      </c>
      <c r="J44" s="21">
        <f>G44-INDEX($G$5:$G$106,MATCH(D44,$D$5:$D$106,0))</f>
        <v>0.021377314814814863</v>
      </c>
    </row>
    <row r="45" spans="1:10" ht="15" customHeight="1">
      <c r="A45" s="11">
        <v>41</v>
      </c>
      <c r="B45" s="37" t="s">
        <v>147</v>
      </c>
      <c r="C45" s="37" t="s">
        <v>36</v>
      </c>
      <c r="D45" s="11" t="s">
        <v>72</v>
      </c>
      <c r="E45" s="37" t="s">
        <v>148</v>
      </c>
      <c r="F45" s="12">
        <v>0.4178587962962963</v>
      </c>
      <c r="G45" s="12">
        <v>0.4178587962962963</v>
      </c>
      <c r="H45" s="11" t="str">
        <f t="shared" si="2"/>
        <v>11.48/km</v>
      </c>
      <c r="I45" s="12">
        <f t="shared" si="3"/>
        <v>0.16077546296296297</v>
      </c>
      <c r="J45" s="12">
        <f>G45-INDEX($G$5:$G$106,MATCH(D45,$D$5:$D$106,0))</f>
        <v>0.0776041666666667</v>
      </c>
    </row>
    <row r="46" spans="1:10" ht="15" customHeight="1">
      <c r="A46" s="11">
        <v>42</v>
      </c>
      <c r="B46" s="37" t="s">
        <v>149</v>
      </c>
      <c r="C46" s="37" t="s">
        <v>45</v>
      </c>
      <c r="D46" s="11" t="s">
        <v>74</v>
      </c>
      <c r="E46" s="37" t="s">
        <v>150</v>
      </c>
      <c r="F46" s="12">
        <v>0.4267592592592593</v>
      </c>
      <c r="G46" s="12">
        <v>0.4267592592592593</v>
      </c>
      <c r="H46" s="11" t="str">
        <f t="shared" si="2"/>
        <v>12.03/km</v>
      </c>
      <c r="I46" s="12">
        <f t="shared" si="3"/>
        <v>0.16967592592592595</v>
      </c>
      <c r="J46" s="12">
        <f>G46-INDEX($G$5:$G$106,MATCH(D46,$D$5:$D$106,0))</f>
        <v>0.03468750000000004</v>
      </c>
    </row>
    <row r="47" spans="1:10" ht="15" customHeight="1">
      <c r="A47" s="11">
        <v>43</v>
      </c>
      <c r="B47" s="37" t="s">
        <v>151</v>
      </c>
      <c r="C47" s="37" t="s">
        <v>44</v>
      </c>
      <c r="D47" s="11" t="s">
        <v>66</v>
      </c>
      <c r="E47" s="37" t="s">
        <v>152</v>
      </c>
      <c r="F47" s="12">
        <v>0.4279398148148148</v>
      </c>
      <c r="G47" s="12">
        <v>0.4279398148148148</v>
      </c>
      <c r="H47" s="11" t="str">
        <f t="shared" si="2"/>
        <v>12.05/km</v>
      </c>
      <c r="I47" s="12">
        <f t="shared" si="3"/>
        <v>0.17085648148148147</v>
      </c>
      <c r="J47" s="12">
        <f>G47-INDEX($G$5:$G$106,MATCH(D47,$D$5:$D$106,0))</f>
        <v>0.12754629629629627</v>
      </c>
    </row>
    <row r="48" spans="1:10" ht="15" customHeight="1">
      <c r="A48" s="11">
        <v>44</v>
      </c>
      <c r="B48" s="37" t="s">
        <v>153</v>
      </c>
      <c r="C48" s="37" t="s">
        <v>49</v>
      </c>
      <c r="D48" s="11" t="s">
        <v>65</v>
      </c>
      <c r="E48" s="37" t="s">
        <v>154</v>
      </c>
      <c r="F48" s="12">
        <v>0.4526041666666667</v>
      </c>
      <c r="G48" s="12">
        <v>0.4526041666666667</v>
      </c>
      <c r="H48" s="11" t="str">
        <f t="shared" si="2"/>
        <v>12.47/km</v>
      </c>
      <c r="I48" s="12">
        <f t="shared" si="3"/>
        <v>0.19552083333333337</v>
      </c>
      <c r="J48" s="12">
        <f>G48-INDEX($G$5:$G$106,MATCH(D48,$D$5:$D$106,0))</f>
        <v>0.13299768518518523</v>
      </c>
    </row>
    <row r="49" spans="1:10" ht="15" customHeight="1">
      <c r="A49" s="13">
        <v>45</v>
      </c>
      <c r="B49" s="39" t="s">
        <v>57</v>
      </c>
      <c r="C49" s="39" t="s">
        <v>20</v>
      </c>
      <c r="D49" s="13" t="s">
        <v>67</v>
      </c>
      <c r="E49" s="39" t="s">
        <v>22</v>
      </c>
      <c r="F49" s="21">
        <v>0.4535416666666667</v>
      </c>
      <c r="G49" s="21">
        <v>0.4535416666666667</v>
      </c>
      <c r="H49" s="13" t="str">
        <f t="shared" si="2"/>
        <v>12.48/km</v>
      </c>
      <c r="I49" s="21">
        <f t="shared" si="3"/>
        <v>0.19645833333333335</v>
      </c>
      <c r="J49" s="21">
        <f>G49-INDEX($G$5:$G$106,MATCH(D49,$D$5:$D$106,0))</f>
        <v>0.1727662037037037</v>
      </c>
    </row>
    <row r="50" spans="1:10" ht="15" customHeight="1">
      <c r="A50" s="11">
        <v>46</v>
      </c>
      <c r="B50" s="37" t="s">
        <v>155</v>
      </c>
      <c r="C50" s="37" t="s">
        <v>15</v>
      </c>
      <c r="D50" s="11" t="s">
        <v>69</v>
      </c>
      <c r="E50" s="37" t="s">
        <v>156</v>
      </c>
      <c r="F50" s="12">
        <v>0.45858796296296295</v>
      </c>
      <c r="G50" s="12">
        <v>0.45858796296296295</v>
      </c>
      <c r="H50" s="11" t="str">
        <f>TEXT(INT((HOUR(G50)*3600+MINUTE(G50)*60+SECOND(G50))/$J$3/60),"0")&amp;"."&amp;TEXT(MOD((HOUR(G50)*3600+MINUTE(G50)*60+SECOND(G50))/$J$3,60),"00")&amp;"/km"</f>
        <v>12.57/km</v>
      </c>
      <c r="I50" s="12">
        <f>G50-$G$5</f>
        <v>0.20150462962962962</v>
      </c>
      <c r="J50" s="12">
        <f>G50-INDEX($G$5:$G$106,MATCH(D50,$D$5:$D$106,0))</f>
        <v>0.15390046296296295</v>
      </c>
    </row>
    <row r="51" spans="1:10" ht="15" customHeight="1">
      <c r="A51" s="11">
        <v>47</v>
      </c>
      <c r="B51" s="37" t="s">
        <v>157</v>
      </c>
      <c r="C51" s="37" t="s">
        <v>15</v>
      </c>
      <c r="D51" s="11" t="s">
        <v>158</v>
      </c>
      <c r="E51" s="37" t="s">
        <v>159</v>
      </c>
      <c r="F51" s="12">
        <v>0.45858796296296295</v>
      </c>
      <c r="G51" s="12">
        <v>0.45858796296296295</v>
      </c>
      <c r="H51" s="11" t="str">
        <f aca="true" t="shared" si="4" ref="H51:H56">TEXT(INT((HOUR(G51)*3600+MINUTE(G51)*60+SECOND(G51))/$J$3/60),"0")&amp;"."&amp;TEXT(MOD((HOUR(G51)*3600+MINUTE(G51)*60+SECOND(G51))/$J$3,60),"00")&amp;"/km"</f>
        <v>12.57/km</v>
      </c>
      <c r="I51" s="12">
        <f aca="true" t="shared" si="5" ref="I51:I56">G51-$G$5</f>
        <v>0.20150462962962962</v>
      </c>
      <c r="J51" s="12">
        <f aca="true" t="shared" si="6" ref="J51:J56">G51-INDEX($G$5:$G$106,MATCH(D51,$D$5:$D$106,0))</f>
        <v>0</v>
      </c>
    </row>
    <row r="52" spans="1:10" ht="15" customHeight="1">
      <c r="A52" s="13">
        <v>48</v>
      </c>
      <c r="B52" s="39" t="s">
        <v>160</v>
      </c>
      <c r="C52" s="39" t="s">
        <v>161</v>
      </c>
      <c r="D52" s="13" t="s">
        <v>108</v>
      </c>
      <c r="E52" s="39" t="s">
        <v>22</v>
      </c>
      <c r="F52" s="21">
        <v>0.47458333333333336</v>
      </c>
      <c r="G52" s="21">
        <v>0.47458333333333336</v>
      </c>
      <c r="H52" s="13" t="str">
        <f t="shared" si="4"/>
        <v>13.24/km</v>
      </c>
      <c r="I52" s="21">
        <f t="shared" si="5"/>
        <v>0.21750000000000003</v>
      </c>
      <c r="J52" s="21">
        <f t="shared" si="6"/>
        <v>0.1485300925925926</v>
      </c>
    </row>
    <row r="53" spans="1:10" ht="15" customHeight="1">
      <c r="A53" s="13">
        <v>49</v>
      </c>
      <c r="B53" s="39" t="s">
        <v>43</v>
      </c>
      <c r="C53" s="39" t="s">
        <v>16</v>
      </c>
      <c r="D53" s="13" t="s">
        <v>64</v>
      </c>
      <c r="E53" s="39" t="s">
        <v>22</v>
      </c>
      <c r="F53" s="21">
        <v>0.47458333333333336</v>
      </c>
      <c r="G53" s="21">
        <v>0.47458333333333336</v>
      </c>
      <c r="H53" s="13" t="str">
        <f t="shared" si="4"/>
        <v>13.24/km</v>
      </c>
      <c r="I53" s="21">
        <f t="shared" si="5"/>
        <v>0.21750000000000003</v>
      </c>
      <c r="J53" s="21">
        <f t="shared" si="6"/>
        <v>0.21750000000000003</v>
      </c>
    </row>
    <row r="54" spans="1:10" ht="15" customHeight="1">
      <c r="A54" s="11">
        <v>50</v>
      </c>
      <c r="B54" s="37" t="s">
        <v>53</v>
      </c>
      <c r="C54" s="37" t="s">
        <v>42</v>
      </c>
      <c r="D54" s="11" t="s">
        <v>62</v>
      </c>
      <c r="E54" s="37" t="s">
        <v>127</v>
      </c>
      <c r="F54" s="12">
        <v>0.4797106481481481</v>
      </c>
      <c r="G54" s="12">
        <v>0.4797106481481481</v>
      </c>
      <c r="H54" s="11" t="str">
        <f t="shared" si="4"/>
        <v>13.33/km</v>
      </c>
      <c r="I54" s="12">
        <f t="shared" si="5"/>
        <v>0.2226273148148148</v>
      </c>
      <c r="J54" s="12">
        <f t="shared" si="6"/>
        <v>0.1828009259259259</v>
      </c>
    </row>
    <row r="55" spans="1:10" ht="15" customHeight="1">
      <c r="A55" s="11">
        <v>51</v>
      </c>
      <c r="B55" s="37" t="s">
        <v>60</v>
      </c>
      <c r="C55" s="37" t="s">
        <v>27</v>
      </c>
      <c r="D55" s="11" t="s">
        <v>108</v>
      </c>
      <c r="E55" s="37" t="s">
        <v>127</v>
      </c>
      <c r="F55" s="12">
        <v>0.48835648148148153</v>
      </c>
      <c r="G55" s="12">
        <v>0.48835648148148153</v>
      </c>
      <c r="H55" s="11" t="str">
        <f t="shared" si="4"/>
        <v>13.47/km</v>
      </c>
      <c r="I55" s="12">
        <f t="shared" si="5"/>
        <v>0.2312731481481482</v>
      </c>
      <c r="J55" s="12">
        <f t="shared" si="6"/>
        <v>0.16230324074074076</v>
      </c>
    </row>
    <row r="56" spans="1:10" ht="15" customHeight="1">
      <c r="A56" s="14">
        <v>52</v>
      </c>
      <c r="B56" s="38" t="s">
        <v>54</v>
      </c>
      <c r="C56" s="38" t="s">
        <v>24</v>
      </c>
      <c r="D56" s="14" t="s">
        <v>72</v>
      </c>
      <c r="E56" s="38" t="s">
        <v>127</v>
      </c>
      <c r="F56" s="15">
        <v>0.48835648148148153</v>
      </c>
      <c r="G56" s="15">
        <v>0.48835648148148153</v>
      </c>
      <c r="H56" s="14" t="str">
        <f t="shared" si="4"/>
        <v>13.47/km</v>
      </c>
      <c r="I56" s="15">
        <f t="shared" si="5"/>
        <v>0.2312731481481482</v>
      </c>
      <c r="J56" s="15">
        <f t="shared" si="6"/>
        <v>0.14810185185185193</v>
      </c>
    </row>
  </sheetData>
  <sheetProtection/>
  <autoFilter ref="A4:J5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Long Trail dei Monti Simbruini</v>
      </c>
      <c r="B1" s="31"/>
      <c r="C1" s="32"/>
    </row>
    <row r="2" spans="1:3" ht="24" customHeight="1">
      <c r="A2" s="28" t="str">
        <f>Individuale!A2</f>
        <v>2ª edizione </v>
      </c>
      <c r="B2" s="28"/>
      <c r="C2" s="28"/>
    </row>
    <row r="3" spans="1:3" ht="24" customHeight="1">
      <c r="A3" s="33" t="str">
        <f>Individuale!A3</f>
        <v>Monte Livata - Subiaco (RM) Italia - Sabato 04/07/2015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0">
        <v>1</v>
      </c>
      <c r="B5" s="41" t="s">
        <v>22</v>
      </c>
      <c r="C5" s="42">
        <v>6</v>
      </c>
    </row>
    <row r="6" spans="1:3" ht="15" customHeight="1">
      <c r="A6" s="20">
        <v>2</v>
      </c>
      <c r="B6" s="19" t="s">
        <v>127</v>
      </c>
      <c r="C6" s="25">
        <v>5</v>
      </c>
    </row>
    <row r="7" spans="1:3" ht="15" customHeight="1">
      <c r="A7" s="20">
        <v>3</v>
      </c>
      <c r="B7" s="19" t="s">
        <v>98</v>
      </c>
      <c r="C7" s="25">
        <v>2</v>
      </c>
    </row>
    <row r="8" spans="1:3" ht="15" customHeight="1">
      <c r="A8" s="20">
        <v>4</v>
      </c>
      <c r="B8" s="19" t="s">
        <v>89</v>
      </c>
      <c r="C8" s="25">
        <v>2</v>
      </c>
    </row>
    <row r="9" spans="1:3" ht="15" customHeight="1">
      <c r="A9" s="20">
        <v>5</v>
      </c>
      <c r="B9" s="19" t="s">
        <v>38</v>
      </c>
      <c r="C9" s="25">
        <v>2</v>
      </c>
    </row>
    <row r="10" spans="1:3" ht="15" customHeight="1">
      <c r="A10" s="20">
        <v>6</v>
      </c>
      <c r="B10" s="19" t="s">
        <v>116</v>
      </c>
      <c r="C10" s="25">
        <v>1</v>
      </c>
    </row>
    <row r="11" spans="1:3" ht="15" customHeight="1">
      <c r="A11" s="20">
        <v>7</v>
      </c>
      <c r="B11" s="19" t="s">
        <v>75</v>
      </c>
      <c r="C11" s="25">
        <v>1</v>
      </c>
    </row>
    <row r="12" spans="1:3" ht="15" customHeight="1">
      <c r="A12" s="20">
        <v>8</v>
      </c>
      <c r="B12" s="19" t="s">
        <v>126</v>
      </c>
      <c r="C12" s="25">
        <v>1</v>
      </c>
    </row>
    <row r="13" spans="1:3" ht="15" customHeight="1">
      <c r="A13" s="20">
        <v>9</v>
      </c>
      <c r="B13" s="19" t="s">
        <v>110</v>
      </c>
      <c r="C13" s="25">
        <v>1</v>
      </c>
    </row>
    <row r="14" spans="1:3" ht="15" customHeight="1">
      <c r="A14" s="20">
        <v>10</v>
      </c>
      <c r="B14" s="19" t="s">
        <v>96</v>
      </c>
      <c r="C14" s="25">
        <v>1</v>
      </c>
    </row>
    <row r="15" spans="1:3" ht="15" customHeight="1">
      <c r="A15" s="20">
        <v>11</v>
      </c>
      <c r="B15" s="19" t="s">
        <v>159</v>
      </c>
      <c r="C15" s="25">
        <v>1</v>
      </c>
    </row>
    <row r="16" spans="1:3" ht="15" customHeight="1">
      <c r="A16" s="20">
        <v>12</v>
      </c>
      <c r="B16" s="19" t="s">
        <v>80</v>
      </c>
      <c r="C16" s="25">
        <v>1</v>
      </c>
    </row>
    <row r="17" spans="1:3" ht="15" customHeight="1">
      <c r="A17" s="20">
        <v>13</v>
      </c>
      <c r="B17" s="19" t="s">
        <v>99</v>
      </c>
      <c r="C17" s="25">
        <v>1</v>
      </c>
    </row>
    <row r="18" spans="1:3" ht="15" customHeight="1">
      <c r="A18" s="20">
        <v>14</v>
      </c>
      <c r="B18" s="19" t="s">
        <v>154</v>
      </c>
      <c r="C18" s="25">
        <v>1</v>
      </c>
    </row>
    <row r="19" spans="1:3" ht="15" customHeight="1">
      <c r="A19" s="20">
        <v>15</v>
      </c>
      <c r="B19" s="19" t="s">
        <v>29</v>
      </c>
      <c r="C19" s="25">
        <v>1</v>
      </c>
    </row>
    <row r="20" spans="1:3" ht="15" customHeight="1">
      <c r="A20" s="20">
        <v>16</v>
      </c>
      <c r="B20" s="19" t="s">
        <v>86</v>
      </c>
      <c r="C20" s="25">
        <v>1</v>
      </c>
    </row>
    <row r="21" spans="1:3" ht="15" customHeight="1">
      <c r="A21" s="20">
        <v>17</v>
      </c>
      <c r="B21" s="19" t="s">
        <v>143</v>
      </c>
      <c r="C21" s="25">
        <v>1</v>
      </c>
    </row>
    <row r="22" spans="1:3" ht="15" customHeight="1">
      <c r="A22" s="20">
        <v>18</v>
      </c>
      <c r="B22" s="19" t="s">
        <v>136</v>
      </c>
      <c r="C22" s="25">
        <v>1</v>
      </c>
    </row>
    <row r="23" spans="1:3" ht="15" customHeight="1">
      <c r="A23" s="20">
        <v>19</v>
      </c>
      <c r="B23" s="19" t="s">
        <v>122</v>
      </c>
      <c r="C23" s="25">
        <v>1</v>
      </c>
    </row>
    <row r="24" spans="1:3" ht="15" customHeight="1">
      <c r="A24" s="20">
        <v>20</v>
      </c>
      <c r="B24" s="19" t="s">
        <v>70</v>
      </c>
      <c r="C24" s="25">
        <v>1</v>
      </c>
    </row>
    <row r="25" spans="1:3" ht="15" customHeight="1">
      <c r="A25" s="20">
        <v>21</v>
      </c>
      <c r="B25" s="19" t="s">
        <v>76</v>
      </c>
      <c r="C25" s="25">
        <v>1</v>
      </c>
    </row>
    <row r="26" spans="1:3" ht="15" customHeight="1">
      <c r="A26" s="20">
        <v>22</v>
      </c>
      <c r="B26" s="19" t="s">
        <v>68</v>
      </c>
      <c r="C26" s="25">
        <v>1</v>
      </c>
    </row>
    <row r="27" spans="1:3" ht="15" customHeight="1">
      <c r="A27" s="20">
        <v>23</v>
      </c>
      <c r="B27" s="19" t="s">
        <v>82</v>
      </c>
      <c r="C27" s="25">
        <v>1</v>
      </c>
    </row>
    <row r="28" spans="1:3" ht="15" customHeight="1">
      <c r="A28" s="20">
        <v>24</v>
      </c>
      <c r="B28" s="19" t="s">
        <v>92</v>
      </c>
      <c r="C28" s="25">
        <v>1</v>
      </c>
    </row>
    <row r="29" spans="1:3" ht="15" customHeight="1">
      <c r="A29" s="20">
        <v>25</v>
      </c>
      <c r="B29" s="19" t="s">
        <v>48</v>
      </c>
      <c r="C29" s="25">
        <v>1</v>
      </c>
    </row>
    <row r="30" spans="1:3" ht="15" customHeight="1">
      <c r="A30" s="20">
        <v>26</v>
      </c>
      <c r="B30" s="19" t="s">
        <v>94</v>
      </c>
      <c r="C30" s="25">
        <v>1</v>
      </c>
    </row>
    <row r="31" spans="1:3" ht="15" customHeight="1">
      <c r="A31" s="20">
        <v>27</v>
      </c>
      <c r="B31" s="19" t="s">
        <v>152</v>
      </c>
      <c r="C31" s="25">
        <v>1</v>
      </c>
    </row>
    <row r="32" spans="1:3" ht="15" customHeight="1">
      <c r="A32" s="20">
        <v>28</v>
      </c>
      <c r="B32" s="19" t="s">
        <v>148</v>
      </c>
      <c r="C32" s="25">
        <v>1</v>
      </c>
    </row>
    <row r="33" spans="1:3" ht="15" customHeight="1">
      <c r="A33" s="20">
        <v>29</v>
      </c>
      <c r="B33" s="19" t="s">
        <v>130</v>
      </c>
      <c r="C33" s="25">
        <v>1</v>
      </c>
    </row>
    <row r="34" spans="1:3" ht="15" customHeight="1">
      <c r="A34" s="20">
        <v>30</v>
      </c>
      <c r="B34" s="19" t="s">
        <v>156</v>
      </c>
      <c r="C34" s="25">
        <v>1</v>
      </c>
    </row>
    <row r="35" spans="1:3" ht="15" customHeight="1">
      <c r="A35" s="20">
        <v>31</v>
      </c>
      <c r="B35" s="19" t="s">
        <v>120</v>
      </c>
      <c r="C35" s="25">
        <v>1</v>
      </c>
    </row>
    <row r="36" spans="1:3" ht="15" customHeight="1">
      <c r="A36" s="20">
        <v>32</v>
      </c>
      <c r="B36" s="19" t="s">
        <v>71</v>
      </c>
      <c r="C36" s="25">
        <v>1</v>
      </c>
    </row>
    <row r="37" spans="1:3" ht="15" customHeight="1">
      <c r="A37" s="20">
        <v>33</v>
      </c>
      <c r="B37" s="19" t="s">
        <v>63</v>
      </c>
      <c r="C37" s="25">
        <v>1</v>
      </c>
    </row>
    <row r="38" spans="1:3" ht="15" customHeight="1">
      <c r="A38" s="20">
        <v>34</v>
      </c>
      <c r="B38" s="19" t="s">
        <v>112</v>
      </c>
      <c r="C38" s="25">
        <v>1</v>
      </c>
    </row>
    <row r="39" spans="1:3" ht="15" customHeight="1">
      <c r="A39" s="20">
        <v>35</v>
      </c>
      <c r="B39" s="19" t="s">
        <v>84</v>
      </c>
      <c r="C39" s="25">
        <v>1</v>
      </c>
    </row>
    <row r="40" spans="1:3" ht="15" customHeight="1">
      <c r="A40" s="20">
        <v>36</v>
      </c>
      <c r="B40" s="19" t="s">
        <v>131</v>
      </c>
      <c r="C40" s="25">
        <v>1</v>
      </c>
    </row>
    <row r="41" spans="1:3" ht="15" customHeight="1">
      <c r="A41" s="20">
        <v>37</v>
      </c>
      <c r="B41" s="19" t="s">
        <v>145</v>
      </c>
      <c r="C41" s="25">
        <v>1</v>
      </c>
    </row>
    <row r="42" spans="1:3" ht="15" customHeight="1">
      <c r="A42" s="20">
        <v>38</v>
      </c>
      <c r="B42" s="19" t="s">
        <v>150</v>
      </c>
      <c r="C42" s="25">
        <v>1</v>
      </c>
    </row>
    <row r="43" spans="1:3" ht="15" customHeight="1">
      <c r="A43" s="20">
        <v>39</v>
      </c>
      <c r="B43" s="19" t="s">
        <v>101</v>
      </c>
      <c r="C43" s="25">
        <v>1</v>
      </c>
    </row>
    <row r="44" spans="1:3" ht="15" customHeight="1">
      <c r="A44" s="22">
        <v>40</v>
      </c>
      <c r="B44" s="18" t="s">
        <v>134</v>
      </c>
      <c r="C44" s="26">
        <v>1</v>
      </c>
    </row>
    <row r="45" ht="12.75">
      <c r="C45" s="2">
        <f>SUM(C5:C44)</f>
        <v>52</v>
      </c>
    </row>
  </sheetData>
  <sheetProtection/>
  <autoFilter ref="A4:C5">
    <sortState ref="A5:C45">
      <sortCondition descending="1" sortBy="value" ref="C5:C45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2015-07-07T14:23:13Z</dcterms:modified>
  <cp:category/>
  <cp:version/>
  <cp:contentType/>
  <cp:contentStatus/>
</cp:coreProperties>
</file>