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'Individuale'!$A$3:$I$49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<sst xmlns="http://schemas.openxmlformats.org/spreadsheetml/2006/main" count="265" uniqueCount="171">
  <si>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</si>
  <si>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</si>
  <si>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</si>
  <si>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</si>
  <si>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</si>
  <si>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</si>
  <si>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</si>
  <si>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</si>
  <si>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</si>
  <si>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</si>
  <si>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</si>
  <si>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MARCO</t>
  </si>
  <si>
    <t>DANIELE</t>
  </si>
  <si>
    <t>A.S. ROMA ROAD R.CLUB</t>
  </si>
  <si>
    <t>GIUSEPPE</t>
  </si>
  <si>
    <t>ANDREA</t>
  </si>
  <si>
    <t>G.S. BANCARI ROMANI</t>
  </si>
  <si>
    <t>ROBERTO</t>
  </si>
  <si>
    <t>MAURO</t>
  </si>
  <si>
    <t>EMILIANO</t>
  </si>
  <si>
    <t>CLAUDIO</t>
  </si>
  <si>
    <t>ALBERTO</t>
  </si>
  <si>
    <t>ANTONIO</t>
  </si>
  <si>
    <t>FRANCESCO</t>
  </si>
  <si>
    <t>MAURIZIO</t>
  </si>
  <si>
    <t>FRANCO</t>
  </si>
  <si>
    <t>ENRICO</t>
  </si>
  <si>
    <t>ROSSI</t>
  </si>
  <si>
    <t>SERENA</t>
  </si>
  <si>
    <t>ROCCO</t>
  </si>
  <si>
    <t>SABRINA</t>
  </si>
  <si>
    <t>DE SANTIS</t>
  </si>
  <si>
    <t>MARZANO</t>
  </si>
  <si>
    <t>Urban Trail di Cesano</t>
  </si>
  <si>
    <t>Cesano (RM) Italia - Domenica 02/10/2011</t>
  </si>
  <si>
    <t>CAPARDI</t>
  </si>
  <si>
    <t>AMATORE</t>
  </si>
  <si>
    <t>A.S.D. ANGUILLARA SABAZIA RU</t>
  </si>
  <si>
    <t>0.42.01</t>
  </si>
  <si>
    <t>CAMPITIELLO</t>
  </si>
  <si>
    <t>DOMENICO</t>
  </si>
  <si>
    <t>MM35</t>
  </si>
  <si>
    <t>CAVA PICENTINI COSTA D'AMAL</t>
  </si>
  <si>
    <t>0.42.40</t>
  </si>
  <si>
    <t>FIOCCA</t>
  </si>
  <si>
    <t>MICHELE</t>
  </si>
  <si>
    <t>FOOTWORKS SPORTING TEAM R</t>
  </si>
  <si>
    <t>0.44.09</t>
  </si>
  <si>
    <t>SILVIOLI</t>
  </si>
  <si>
    <t>MM45</t>
  </si>
  <si>
    <t>0.48.33</t>
  </si>
  <si>
    <t>ZELLINI</t>
  </si>
  <si>
    <t>MM40</t>
  </si>
  <si>
    <t>0.50.00</t>
  </si>
  <si>
    <t>MARESCA</t>
  </si>
  <si>
    <t>0.51.13</t>
  </si>
  <si>
    <t>MANCINI</t>
  </si>
  <si>
    <t>0.51.28</t>
  </si>
  <si>
    <t>GERACI</t>
  </si>
  <si>
    <t>CATALDO</t>
  </si>
  <si>
    <t>0.52.25</t>
  </si>
  <si>
    <t>MARSILI</t>
  </si>
  <si>
    <t>FELICETTO</t>
  </si>
  <si>
    <t>MM50</t>
  </si>
  <si>
    <t>0.52.30</t>
  </si>
  <si>
    <t>PIANESI</t>
  </si>
  <si>
    <t>SUNNY BIKE ROMA</t>
  </si>
  <si>
    <t>0.52.48</t>
  </si>
  <si>
    <t>MOCCALDI</t>
  </si>
  <si>
    <t>0.52.56</t>
  </si>
  <si>
    <t>LOMBARDO</t>
  </si>
  <si>
    <t>GAETANO</t>
  </si>
  <si>
    <t>0.53.00</t>
  </si>
  <si>
    <t>MUSCOLO</t>
  </si>
  <si>
    <t>GERARDO</t>
  </si>
  <si>
    <t>0.53.51</t>
  </si>
  <si>
    <t>MIGLIACCIO</t>
  </si>
  <si>
    <t>MM55</t>
  </si>
  <si>
    <t>0.54.03</t>
  </si>
  <si>
    <t>BOTTI</t>
  </si>
  <si>
    <t>0.54.40</t>
  </si>
  <si>
    <t>QUATTROCIOCCHI</t>
  </si>
  <si>
    <t>269 A.S. ROMA ROAD R.CLUB</t>
  </si>
  <si>
    <t>0.55.38</t>
  </si>
  <si>
    <t>MARRONE</t>
  </si>
  <si>
    <t>A.S.D. POD. TIBURTINA</t>
  </si>
  <si>
    <t>0.57.48</t>
  </si>
  <si>
    <t>ATL. DI MARCO SPORT</t>
  </si>
  <si>
    <t>0.58.01</t>
  </si>
  <si>
    <t>CALCAGNA</t>
  </si>
  <si>
    <t>0.58.02</t>
  </si>
  <si>
    <t>PISANO</t>
  </si>
  <si>
    <t>0.58.24</t>
  </si>
  <si>
    <t>ADANTI</t>
  </si>
  <si>
    <t>0.58.38</t>
  </si>
  <si>
    <t>COCOZZOLI</t>
  </si>
  <si>
    <t>0.58.58</t>
  </si>
  <si>
    <t>D'UFFIZI</t>
  </si>
  <si>
    <t>1.00.10</t>
  </si>
  <si>
    <t>SHULGAT</t>
  </si>
  <si>
    <t>RUSLAN</t>
  </si>
  <si>
    <t>PROMESSA</t>
  </si>
  <si>
    <t>1.01.23</t>
  </si>
  <si>
    <t>LIJOI</t>
  </si>
  <si>
    <t>1.01.26</t>
  </si>
  <si>
    <t>PECE</t>
  </si>
  <si>
    <t>1.03.57</t>
  </si>
  <si>
    <t>MELISSARI</t>
  </si>
  <si>
    <t>1.03.58</t>
  </si>
  <si>
    <t>CORLETO</t>
  </si>
  <si>
    <t>A.S.D. S. MARINELLA CICLI MONT</t>
  </si>
  <si>
    <t>1.04.24</t>
  </si>
  <si>
    <t>BONFIGLI</t>
  </si>
  <si>
    <t>ANTONELLA</t>
  </si>
  <si>
    <t>MF45</t>
  </si>
  <si>
    <t>291 G.S. BANCARI ROMANI</t>
  </si>
  <si>
    <t>1.04.34</t>
  </si>
  <si>
    <t>FINOCCHI</t>
  </si>
  <si>
    <t>MM60</t>
  </si>
  <si>
    <t>1.05.39</t>
  </si>
  <si>
    <t>1.06.35</t>
  </si>
  <si>
    <t>DELLE GROTTI</t>
  </si>
  <si>
    <t>IVANA</t>
  </si>
  <si>
    <t>MF55</t>
  </si>
  <si>
    <t>279 A.S. ROMA ROAD R.CLUB</t>
  </si>
  <si>
    <t>1.07.37</t>
  </si>
  <si>
    <t>MASSARA</t>
  </si>
  <si>
    <t>1.08.30</t>
  </si>
  <si>
    <t>CRITELLI</t>
  </si>
  <si>
    <t>ANNA</t>
  </si>
  <si>
    <t>MF40</t>
  </si>
  <si>
    <t>293 A.S.D. S. MARINELLA CICLI MONT</t>
  </si>
  <si>
    <t>1.09.32</t>
  </si>
  <si>
    <t>VECCHIETTI</t>
  </si>
  <si>
    <t>SANDRO</t>
  </si>
  <si>
    <t>A.S.D. TRAIL DEI DUE LAGHI</t>
  </si>
  <si>
    <t>1.10.53</t>
  </si>
  <si>
    <t>ANTONUCCI</t>
  </si>
  <si>
    <t>ANNA PAOLA</t>
  </si>
  <si>
    <t>289 A.S.D. TRAIL DEI DUE LAGHI</t>
  </si>
  <si>
    <t>1.10.54</t>
  </si>
  <si>
    <t>GUILLORIT</t>
  </si>
  <si>
    <t>CATHERINE</t>
  </si>
  <si>
    <t>MF60</t>
  </si>
  <si>
    <t>295 ATLETICA PEGASO</t>
  </si>
  <si>
    <t>1.11.06</t>
  </si>
  <si>
    <t>SCALCO</t>
  </si>
  <si>
    <t>268 A.S. ROMA ROAD R.CLUB</t>
  </si>
  <si>
    <t>1.11.29</t>
  </si>
  <si>
    <t>ALFONSI</t>
  </si>
  <si>
    <t>DALIA</t>
  </si>
  <si>
    <t>267 A.S.D. POD. TIBURTINA</t>
  </si>
  <si>
    <t>1.16.17</t>
  </si>
  <si>
    <t>PATRIZI</t>
  </si>
  <si>
    <t>1.18.24</t>
  </si>
  <si>
    <t>GARGIULO</t>
  </si>
  <si>
    <t>CARLO</t>
  </si>
  <si>
    <t>1.18.36</t>
  </si>
  <si>
    <t>AUCI</t>
  </si>
  <si>
    <t>1.22.27</t>
  </si>
  <si>
    <t>RE</t>
  </si>
  <si>
    <t>ALFREDO</t>
  </si>
  <si>
    <t>PECORELLA</t>
  </si>
  <si>
    <t>ALESSANDRA</t>
  </si>
  <si>
    <t>281 A.S. ROMA ROAD R.CLUB</t>
  </si>
  <si>
    <t>1.25.51</t>
  </si>
  <si>
    <t>STEFANIA</t>
  </si>
  <si>
    <t>280 A.S. ROMA ROAD R.CLUB</t>
  </si>
  <si>
    <t>D'ASCENZO</t>
  </si>
  <si>
    <t>MM70</t>
  </si>
  <si>
    <t>1.26.58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</si>
</sst>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29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0" fillId="16" borderId="1" applyNumberFormat="0" applyAlignment="0" applyProtection="0"/>
    <xf numFmtId="0" fontId="21" fillId="0" borderId="2" applyNumberFormat="0" applyFill="0" applyAlignment="0" applyProtection="0"/>
    <xf numFmtId="0" fontId="22" fillId="17" borderId="3" applyNumberForma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6" fillId="25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 vertical="center"/>
    </xf>
    <xf numFmtId="0" fontId="9" fillId="25" borderId="12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165" fontId="0" fillId="0" borderId="15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4.8515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0" t="s">
        <v>33</v>
      </c>
      <c r="B1" s="30"/>
      <c r="C1" s="30"/>
      <c r="D1" s="30"/>
      <c r="E1" s="30"/>
      <c r="F1" s="30"/>
      <c r="G1" s="30"/>
      <c r="H1" s="30"/>
      <c r="I1" s="30"/>
    </row>
    <row r="2" spans="1:9" ht="24.75" customHeight="1">
      <c r="A2" s="31" t="s">
        <v>34</v>
      </c>
      <c r="B2" s="31"/>
      <c r="C2" s="31"/>
      <c r="D2" s="31"/>
      <c r="E2" s="31"/>
      <c r="F2" s="31"/>
      <c r="G2" s="31"/>
      <c r="H2" s="3" t="s">
        <v>0</v>
      </c>
      <c r="I2" s="4">
        <v>10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4">
        <v>1</v>
      </c>
      <c r="B4" s="34" t="s">
        <v>35</v>
      </c>
      <c r="C4" s="34" t="s">
        <v>18</v>
      </c>
      <c r="D4" s="35" t="s">
        <v>36</v>
      </c>
      <c r="E4" s="34" t="s">
        <v>37</v>
      </c>
      <c r="F4" s="35" t="s">
        <v>38</v>
      </c>
      <c r="G4" s="16" t="str">
        <f aca="true" t="shared" si="0" ref="G4:G49">TEXT(INT((HOUR(F4)*3600+MINUTE(F4)*60+SECOND(F4))/$I$2/60),"0")&amp;"."&amp;TEXT(MOD((HOUR(F4)*3600+MINUTE(F4)*60+SECOND(F4))/$I$2,60),"00")&amp;"/km"</f>
        <v>4.12/km</v>
      </c>
      <c r="H4" s="17">
        <f aca="true" t="shared" si="1" ref="H4:H31">F4-$F$4</f>
        <v>0</v>
      </c>
      <c r="I4" s="17">
        <f>F4-INDEX($F$4:$F$49,MATCH(D4,$D$4:$D$49,0))</f>
        <v>0</v>
      </c>
    </row>
    <row r="5" spans="1:9" s="11" customFormat="1" ht="15" customHeight="1">
      <c r="A5" s="18">
        <v>2</v>
      </c>
      <c r="B5" s="36" t="s">
        <v>39</v>
      </c>
      <c r="C5" s="36" t="s">
        <v>40</v>
      </c>
      <c r="D5" s="37" t="s">
        <v>41</v>
      </c>
      <c r="E5" s="36" t="s">
        <v>42</v>
      </c>
      <c r="F5" s="37" t="s">
        <v>43</v>
      </c>
      <c r="G5" s="20" t="str">
        <f t="shared" si="0"/>
        <v>4.16/km</v>
      </c>
      <c r="H5" s="21">
        <f t="shared" si="1"/>
        <v>0.0004513888888888866</v>
      </c>
      <c r="I5" s="21">
        <f>F5-INDEX($F$4:$F$49,MATCH(D5,$D$4:$D$49,0))</f>
        <v>0</v>
      </c>
    </row>
    <row r="6" spans="1:9" s="11" customFormat="1" ht="15" customHeight="1">
      <c r="A6" s="18">
        <v>3</v>
      </c>
      <c r="B6" s="36" t="s">
        <v>44</v>
      </c>
      <c r="C6" s="36" t="s">
        <v>45</v>
      </c>
      <c r="D6" s="37" t="s">
        <v>36</v>
      </c>
      <c r="E6" s="36" t="s">
        <v>46</v>
      </c>
      <c r="F6" s="37" t="s">
        <v>47</v>
      </c>
      <c r="G6" s="20" t="str">
        <f t="shared" si="0"/>
        <v>4.25/km</v>
      </c>
      <c r="H6" s="21">
        <f t="shared" si="1"/>
        <v>0.001481481481481483</v>
      </c>
      <c r="I6" s="21">
        <f>F6-INDEX($F$4:$F$49,MATCH(D6,$D$4:$D$49,0))</f>
        <v>0.001481481481481483</v>
      </c>
    </row>
    <row r="7" spans="1:9" s="11" customFormat="1" ht="15" customHeight="1">
      <c r="A7" s="18">
        <v>4</v>
      </c>
      <c r="B7" s="36" t="s">
        <v>48</v>
      </c>
      <c r="C7" s="36" t="s">
        <v>12</v>
      </c>
      <c r="D7" s="37" t="s">
        <v>49</v>
      </c>
      <c r="E7" s="36" t="s">
        <v>16</v>
      </c>
      <c r="F7" s="37" t="s">
        <v>50</v>
      </c>
      <c r="G7" s="20" t="str">
        <f t="shared" si="0"/>
        <v>4.51/km</v>
      </c>
      <c r="H7" s="21">
        <f t="shared" si="1"/>
        <v>0.004537037037037034</v>
      </c>
      <c r="I7" s="21">
        <f>F7-INDEX($F$4:$F$49,MATCH(D7,$D$4:$D$49,0))</f>
        <v>0</v>
      </c>
    </row>
    <row r="8" spans="1:9" s="11" customFormat="1" ht="15" customHeight="1">
      <c r="A8" s="18">
        <v>5</v>
      </c>
      <c r="B8" s="36" t="s">
        <v>51</v>
      </c>
      <c r="C8" s="36" t="s">
        <v>11</v>
      </c>
      <c r="D8" s="37" t="s">
        <v>52</v>
      </c>
      <c r="E8" s="36" t="s">
        <v>13</v>
      </c>
      <c r="F8" s="37" t="s">
        <v>53</v>
      </c>
      <c r="G8" s="20" t="str">
        <f t="shared" si="0"/>
        <v>5.00/km</v>
      </c>
      <c r="H8" s="21">
        <f t="shared" si="1"/>
        <v>0.005543981481481483</v>
      </c>
      <c r="I8" s="21">
        <f>F8-INDEX($F$4:$F$49,MATCH(D8,$D$4:$D$49,0))</f>
        <v>0</v>
      </c>
    </row>
    <row r="9" spans="1:9" s="11" customFormat="1" ht="15" customHeight="1">
      <c r="A9" s="18">
        <v>6</v>
      </c>
      <c r="B9" s="36" t="s">
        <v>54</v>
      </c>
      <c r="C9" s="36" t="s">
        <v>25</v>
      </c>
      <c r="D9" s="37" t="s">
        <v>52</v>
      </c>
      <c r="E9" s="36" t="s">
        <v>13</v>
      </c>
      <c r="F9" s="37" t="s">
        <v>55</v>
      </c>
      <c r="G9" s="20" t="str">
        <f t="shared" si="0"/>
        <v>5.07/km</v>
      </c>
      <c r="H9" s="21">
        <f t="shared" si="1"/>
        <v>0.006388888888888888</v>
      </c>
      <c r="I9" s="21">
        <f>F9-INDEX($F$4:$F$49,MATCH(D9,$D$4:$D$49,0))</f>
        <v>0.0008449074074074053</v>
      </c>
    </row>
    <row r="10" spans="1:9" s="11" customFormat="1" ht="15" customHeight="1">
      <c r="A10" s="18">
        <v>7</v>
      </c>
      <c r="B10" s="36" t="s">
        <v>56</v>
      </c>
      <c r="C10" s="36" t="s">
        <v>18</v>
      </c>
      <c r="D10" s="37" t="s">
        <v>49</v>
      </c>
      <c r="E10" s="36" t="s">
        <v>13</v>
      </c>
      <c r="F10" s="37" t="s">
        <v>57</v>
      </c>
      <c r="G10" s="20" t="str">
        <f t="shared" si="0"/>
        <v>5.09/km</v>
      </c>
      <c r="H10" s="21">
        <f t="shared" si="1"/>
        <v>0.006562500000000006</v>
      </c>
      <c r="I10" s="21">
        <f>F10-INDEX($F$4:$F$49,MATCH(D10,$D$4:$D$49,0))</f>
        <v>0.002025462962962972</v>
      </c>
    </row>
    <row r="11" spans="1:9" s="11" customFormat="1" ht="15" customHeight="1">
      <c r="A11" s="18">
        <v>8</v>
      </c>
      <c r="B11" s="36" t="s">
        <v>58</v>
      </c>
      <c r="C11" s="36" t="s">
        <v>59</v>
      </c>
      <c r="D11" s="37" t="s">
        <v>49</v>
      </c>
      <c r="E11" s="36" t="s">
        <v>13</v>
      </c>
      <c r="F11" s="37" t="s">
        <v>60</v>
      </c>
      <c r="G11" s="20" t="str">
        <f t="shared" si="0"/>
        <v>5.15/km</v>
      </c>
      <c r="H11" s="21">
        <f t="shared" si="1"/>
        <v>0.00722222222222222</v>
      </c>
      <c r="I11" s="21">
        <f>F11-INDEX($F$4:$F$49,MATCH(D11,$D$4:$D$49,0))</f>
        <v>0.0026851851851851863</v>
      </c>
    </row>
    <row r="12" spans="1:9" s="11" customFormat="1" ht="15" customHeight="1">
      <c r="A12" s="18">
        <v>9</v>
      </c>
      <c r="B12" s="36" t="s">
        <v>61</v>
      </c>
      <c r="C12" s="36" t="s">
        <v>62</v>
      </c>
      <c r="D12" s="37" t="s">
        <v>63</v>
      </c>
      <c r="E12" s="36" t="s">
        <v>13</v>
      </c>
      <c r="F12" s="37" t="s">
        <v>64</v>
      </c>
      <c r="G12" s="20" t="str">
        <f t="shared" si="0"/>
        <v>5.15/km</v>
      </c>
      <c r="H12" s="21">
        <f t="shared" si="1"/>
        <v>0.007280092592592595</v>
      </c>
      <c r="I12" s="21">
        <f>F12-INDEX($F$4:$F$49,MATCH(D12,$D$4:$D$49,0))</f>
        <v>0</v>
      </c>
    </row>
    <row r="13" spans="1:9" s="11" customFormat="1" ht="15" customHeight="1">
      <c r="A13" s="18">
        <v>10</v>
      </c>
      <c r="B13" s="36" t="s">
        <v>65</v>
      </c>
      <c r="C13" s="36" t="s">
        <v>21</v>
      </c>
      <c r="D13" s="37" t="s">
        <v>49</v>
      </c>
      <c r="E13" s="36" t="s">
        <v>66</v>
      </c>
      <c r="F13" s="37" t="s">
        <v>67</v>
      </c>
      <c r="G13" s="20" t="str">
        <f t="shared" si="0"/>
        <v>5.17/km</v>
      </c>
      <c r="H13" s="21">
        <f t="shared" si="1"/>
        <v>0.007488425925925926</v>
      </c>
      <c r="I13" s="21">
        <f>F13-INDEX($F$4:$F$49,MATCH(D13,$D$4:$D$49,0))</f>
        <v>0.0029513888888888923</v>
      </c>
    </row>
    <row r="14" spans="1:9" s="11" customFormat="1" ht="15" customHeight="1">
      <c r="A14" s="18">
        <v>11</v>
      </c>
      <c r="B14" s="36" t="s">
        <v>68</v>
      </c>
      <c r="C14" s="36" t="s">
        <v>14</v>
      </c>
      <c r="D14" s="37" t="s">
        <v>49</v>
      </c>
      <c r="E14" s="36" t="s">
        <v>13</v>
      </c>
      <c r="F14" s="37" t="s">
        <v>69</v>
      </c>
      <c r="G14" s="20" t="str">
        <f t="shared" si="0"/>
        <v>5.18/km</v>
      </c>
      <c r="H14" s="21">
        <f t="shared" si="1"/>
        <v>0.007581018518518515</v>
      </c>
      <c r="I14" s="21">
        <f>F14-INDEX($F$4:$F$49,MATCH(D14,$D$4:$D$49,0))</f>
        <v>0.003043981481481481</v>
      </c>
    </row>
    <row r="15" spans="1:9" s="11" customFormat="1" ht="15" customHeight="1">
      <c r="A15" s="18">
        <v>12</v>
      </c>
      <c r="B15" s="36" t="s">
        <v>70</v>
      </c>
      <c r="C15" s="36" t="s">
        <v>71</v>
      </c>
      <c r="D15" s="37" t="s">
        <v>63</v>
      </c>
      <c r="E15" s="36" t="s">
        <v>13</v>
      </c>
      <c r="F15" s="37" t="s">
        <v>72</v>
      </c>
      <c r="G15" s="20" t="str">
        <f t="shared" si="0"/>
        <v>5.18/km</v>
      </c>
      <c r="H15" s="21">
        <f t="shared" si="1"/>
        <v>0.007627314814814816</v>
      </c>
      <c r="I15" s="21">
        <f>F15-INDEX($F$4:$F$49,MATCH(D15,$D$4:$D$49,0))</f>
        <v>0.000347222222222221</v>
      </c>
    </row>
    <row r="16" spans="1:9" s="11" customFormat="1" ht="15" customHeight="1">
      <c r="A16" s="18">
        <v>13</v>
      </c>
      <c r="B16" s="36" t="s">
        <v>73</v>
      </c>
      <c r="C16" s="36" t="s">
        <v>74</v>
      </c>
      <c r="D16" s="37" t="s">
        <v>52</v>
      </c>
      <c r="E16" s="36" t="s">
        <v>13</v>
      </c>
      <c r="F16" s="37" t="s">
        <v>75</v>
      </c>
      <c r="G16" s="20" t="str">
        <f t="shared" si="0"/>
        <v>5.23/km</v>
      </c>
      <c r="H16" s="21">
        <f t="shared" si="1"/>
        <v>0.008217592592592596</v>
      </c>
      <c r="I16" s="21">
        <f>F16-INDEX($F$4:$F$49,MATCH(D16,$D$4:$D$49,0))</f>
        <v>0.0026736111111111127</v>
      </c>
    </row>
    <row r="17" spans="1:9" s="11" customFormat="1" ht="15" customHeight="1">
      <c r="A17" s="18">
        <v>14</v>
      </c>
      <c r="B17" s="36" t="s">
        <v>76</v>
      </c>
      <c r="C17" s="36" t="s">
        <v>17</v>
      </c>
      <c r="D17" s="37" t="s">
        <v>77</v>
      </c>
      <c r="E17" s="36" t="s">
        <v>13</v>
      </c>
      <c r="F17" s="37" t="s">
        <v>78</v>
      </c>
      <c r="G17" s="20" t="str">
        <f t="shared" si="0"/>
        <v>5.24/km</v>
      </c>
      <c r="H17" s="21">
        <f t="shared" si="1"/>
        <v>0.008356481481481479</v>
      </c>
      <c r="I17" s="21">
        <f>F17-INDEX($F$4:$F$49,MATCH(D17,$D$4:$D$49,0))</f>
        <v>0</v>
      </c>
    </row>
    <row r="18" spans="1:9" s="11" customFormat="1" ht="15" customHeight="1">
      <c r="A18" s="18">
        <v>15</v>
      </c>
      <c r="B18" s="36" t="s">
        <v>79</v>
      </c>
      <c r="C18" s="36" t="s">
        <v>17</v>
      </c>
      <c r="D18" s="37" t="s">
        <v>77</v>
      </c>
      <c r="E18" s="36" t="s">
        <v>13</v>
      </c>
      <c r="F18" s="37" t="s">
        <v>80</v>
      </c>
      <c r="G18" s="20" t="str">
        <f t="shared" si="0"/>
        <v>5.28/km</v>
      </c>
      <c r="H18" s="21">
        <f t="shared" si="1"/>
        <v>0.008784722222222222</v>
      </c>
      <c r="I18" s="21">
        <f>F18-INDEX($F$4:$F$49,MATCH(D18,$D$4:$D$49,0))</f>
        <v>0.0004282407407407429</v>
      </c>
    </row>
    <row r="19" spans="1:9" s="11" customFormat="1" ht="15" customHeight="1">
      <c r="A19" s="18">
        <v>16</v>
      </c>
      <c r="B19" s="36" t="s">
        <v>81</v>
      </c>
      <c r="C19" s="36" t="s">
        <v>28</v>
      </c>
      <c r="D19" s="37" t="s">
        <v>36</v>
      </c>
      <c r="E19" s="36" t="s">
        <v>82</v>
      </c>
      <c r="F19" s="37" t="s">
        <v>83</v>
      </c>
      <c r="G19" s="20" t="str">
        <f t="shared" si="0"/>
        <v>5.34/km</v>
      </c>
      <c r="H19" s="21">
        <f t="shared" si="1"/>
        <v>0.009456018518518516</v>
      </c>
      <c r="I19" s="21">
        <f>F19-INDEX($F$4:$F$49,MATCH(D19,$D$4:$D$49,0))</f>
        <v>0.009456018518518516</v>
      </c>
    </row>
    <row r="20" spans="1:9" s="11" customFormat="1" ht="15" customHeight="1">
      <c r="A20" s="18">
        <v>17</v>
      </c>
      <c r="B20" s="36" t="s">
        <v>84</v>
      </c>
      <c r="C20" s="36" t="s">
        <v>14</v>
      </c>
      <c r="D20" s="37" t="s">
        <v>36</v>
      </c>
      <c r="E20" s="36" t="s">
        <v>85</v>
      </c>
      <c r="F20" s="37" t="s">
        <v>86</v>
      </c>
      <c r="G20" s="20" t="str">
        <f t="shared" si="0"/>
        <v>5.47/km</v>
      </c>
      <c r="H20" s="21">
        <f t="shared" si="1"/>
        <v>0.010960648148148143</v>
      </c>
      <c r="I20" s="21">
        <f>F20-INDEX($F$4:$F$49,MATCH(D20,$D$4:$D$49,0))</f>
        <v>0.010960648148148143</v>
      </c>
    </row>
    <row r="21" spans="1:9" s="11" customFormat="1" ht="15" customHeight="1">
      <c r="A21" s="18">
        <v>18</v>
      </c>
      <c r="B21" s="36" t="s">
        <v>31</v>
      </c>
      <c r="C21" s="36" t="s">
        <v>12</v>
      </c>
      <c r="D21" s="37" t="s">
        <v>36</v>
      </c>
      <c r="E21" s="36" t="s">
        <v>87</v>
      </c>
      <c r="F21" s="37" t="s">
        <v>88</v>
      </c>
      <c r="G21" s="20" t="str">
        <f t="shared" si="0"/>
        <v>5.48/km</v>
      </c>
      <c r="H21" s="21">
        <f t="shared" si="1"/>
        <v>0.011111111111111106</v>
      </c>
      <c r="I21" s="21">
        <f>F21-INDEX($F$4:$F$49,MATCH(D21,$D$4:$D$49,0))</f>
        <v>0.011111111111111106</v>
      </c>
    </row>
    <row r="22" spans="1:9" s="11" customFormat="1" ht="15" customHeight="1">
      <c r="A22" s="18">
        <v>19</v>
      </c>
      <c r="B22" s="36" t="s">
        <v>89</v>
      </c>
      <c r="C22" s="36" t="s">
        <v>20</v>
      </c>
      <c r="D22" s="37" t="s">
        <v>63</v>
      </c>
      <c r="E22" s="36" t="s">
        <v>13</v>
      </c>
      <c r="F22" s="37" t="s">
        <v>90</v>
      </c>
      <c r="G22" s="20" t="str">
        <f t="shared" si="0"/>
        <v>5.48/km</v>
      </c>
      <c r="H22" s="21">
        <f t="shared" si="1"/>
        <v>0.011122685185185187</v>
      </c>
      <c r="I22" s="21">
        <f>F22-INDEX($F$4:$F$49,MATCH(D22,$D$4:$D$49,0))</f>
        <v>0.003842592592592592</v>
      </c>
    </row>
    <row r="23" spans="1:9" s="11" customFormat="1" ht="15" customHeight="1">
      <c r="A23" s="18">
        <v>20</v>
      </c>
      <c r="B23" s="36" t="s">
        <v>91</v>
      </c>
      <c r="C23" s="36" t="s">
        <v>24</v>
      </c>
      <c r="D23" s="37" t="s">
        <v>77</v>
      </c>
      <c r="E23" s="36" t="s">
        <v>13</v>
      </c>
      <c r="F23" s="37" t="s">
        <v>92</v>
      </c>
      <c r="G23" s="20" t="str">
        <f t="shared" si="0"/>
        <v>5.50/km</v>
      </c>
      <c r="H23" s="21">
        <f t="shared" si="1"/>
        <v>0.011377314814814812</v>
      </c>
      <c r="I23" s="21">
        <f>F23-INDEX($F$4:$F$49,MATCH(D23,$D$4:$D$49,0))</f>
        <v>0.0030208333333333337</v>
      </c>
    </row>
    <row r="24" spans="1:9" s="11" customFormat="1" ht="15" customHeight="1">
      <c r="A24" s="18">
        <v>21</v>
      </c>
      <c r="B24" s="36" t="s">
        <v>93</v>
      </c>
      <c r="C24" s="36" t="s">
        <v>19</v>
      </c>
      <c r="D24" s="37" t="s">
        <v>52</v>
      </c>
      <c r="E24" s="36" t="s">
        <v>13</v>
      </c>
      <c r="F24" s="37" t="s">
        <v>94</v>
      </c>
      <c r="G24" s="20" t="str">
        <f t="shared" si="0"/>
        <v>5.52/km</v>
      </c>
      <c r="H24" s="21">
        <f t="shared" si="1"/>
        <v>0.01153935185185185</v>
      </c>
      <c r="I24" s="21">
        <f>F24-INDEX($F$4:$F$49,MATCH(D24,$D$4:$D$49,0))</f>
        <v>0.005995370370370366</v>
      </c>
    </row>
    <row r="25" spans="1:9" s="11" customFormat="1" ht="15" customHeight="1">
      <c r="A25" s="18">
        <v>22</v>
      </c>
      <c r="B25" s="36" t="s">
        <v>95</v>
      </c>
      <c r="C25" s="36" t="s">
        <v>17</v>
      </c>
      <c r="D25" s="37" t="s">
        <v>49</v>
      </c>
      <c r="E25" s="36" t="s">
        <v>13</v>
      </c>
      <c r="F25" s="37" t="s">
        <v>96</v>
      </c>
      <c r="G25" s="20" t="str">
        <f t="shared" si="0"/>
        <v>5.54/km</v>
      </c>
      <c r="H25" s="21">
        <f t="shared" si="1"/>
        <v>0.011770833333333335</v>
      </c>
      <c r="I25" s="21">
        <f>F25-INDEX($F$4:$F$49,MATCH(D25,$D$4:$D$49,0))</f>
        <v>0.007233796296296301</v>
      </c>
    </row>
    <row r="26" spans="1:9" s="11" customFormat="1" ht="15" customHeight="1">
      <c r="A26" s="18">
        <v>23</v>
      </c>
      <c r="B26" s="36" t="s">
        <v>97</v>
      </c>
      <c r="C26" s="36" t="s">
        <v>17</v>
      </c>
      <c r="D26" s="37" t="s">
        <v>52</v>
      </c>
      <c r="E26" s="36" t="s">
        <v>13</v>
      </c>
      <c r="F26" s="37" t="s">
        <v>98</v>
      </c>
      <c r="G26" s="20" t="str">
        <f t="shared" si="0"/>
        <v>6.01/km</v>
      </c>
      <c r="H26" s="21">
        <f t="shared" si="1"/>
        <v>0.012604166666666666</v>
      </c>
      <c r="I26" s="21">
        <f>F26-INDEX($F$4:$F$49,MATCH(D26,$D$4:$D$49,0))</f>
        <v>0.007060185185185183</v>
      </c>
    </row>
    <row r="27" spans="1:9" s="12" customFormat="1" ht="15" customHeight="1">
      <c r="A27" s="18">
        <v>24</v>
      </c>
      <c r="B27" s="36" t="s">
        <v>99</v>
      </c>
      <c r="C27" s="36" t="s">
        <v>100</v>
      </c>
      <c r="D27" s="37" t="s">
        <v>101</v>
      </c>
      <c r="E27" s="36" t="s">
        <v>13</v>
      </c>
      <c r="F27" s="37" t="s">
        <v>102</v>
      </c>
      <c r="G27" s="20" t="str">
        <f t="shared" si="0"/>
        <v>6.08/km</v>
      </c>
      <c r="H27" s="21">
        <f t="shared" si="1"/>
        <v>0.013449074074074079</v>
      </c>
      <c r="I27" s="21">
        <f>F27-INDEX($F$4:$F$49,MATCH(D27,$D$4:$D$49,0))</f>
        <v>0</v>
      </c>
    </row>
    <row r="28" spans="1:9" s="11" customFormat="1" ht="15" customHeight="1">
      <c r="A28" s="18">
        <v>25</v>
      </c>
      <c r="B28" s="36" t="s">
        <v>103</v>
      </c>
      <c r="C28" s="36" t="s">
        <v>23</v>
      </c>
      <c r="D28" s="37" t="s">
        <v>41</v>
      </c>
      <c r="E28" s="36" t="s">
        <v>13</v>
      </c>
      <c r="F28" s="37" t="s">
        <v>104</v>
      </c>
      <c r="G28" s="20" t="str">
        <f t="shared" si="0"/>
        <v>6.09/km</v>
      </c>
      <c r="H28" s="21">
        <f t="shared" si="1"/>
        <v>0.013483796296296292</v>
      </c>
      <c r="I28" s="21">
        <f>F28-INDEX($F$4:$F$49,MATCH(D28,$D$4:$D$49,0))</f>
        <v>0.013032407407407406</v>
      </c>
    </row>
    <row r="29" spans="1:9" s="11" customFormat="1" ht="15" customHeight="1">
      <c r="A29" s="18">
        <v>26</v>
      </c>
      <c r="B29" s="36" t="s">
        <v>105</v>
      </c>
      <c r="C29" s="36" t="s">
        <v>15</v>
      </c>
      <c r="D29" s="37" t="s">
        <v>41</v>
      </c>
      <c r="E29" s="36" t="s">
        <v>13</v>
      </c>
      <c r="F29" s="37" t="s">
        <v>106</v>
      </c>
      <c r="G29" s="20" t="str">
        <f t="shared" si="0"/>
        <v>6.24/km</v>
      </c>
      <c r="H29" s="21">
        <f t="shared" si="1"/>
        <v>0.015231481481481485</v>
      </c>
      <c r="I29" s="21">
        <f>F29-INDEX($F$4:$F$49,MATCH(D29,$D$4:$D$49,0))</f>
        <v>0.014780092592592598</v>
      </c>
    </row>
    <row r="30" spans="1:9" s="11" customFormat="1" ht="15" customHeight="1">
      <c r="A30" s="18">
        <v>27</v>
      </c>
      <c r="B30" s="36" t="s">
        <v>107</v>
      </c>
      <c r="C30" s="36" t="s">
        <v>29</v>
      </c>
      <c r="D30" s="37" t="s">
        <v>63</v>
      </c>
      <c r="E30" s="36" t="s">
        <v>13</v>
      </c>
      <c r="F30" s="37" t="s">
        <v>108</v>
      </c>
      <c r="G30" s="20" t="str">
        <f t="shared" si="0"/>
        <v>6.24/km</v>
      </c>
      <c r="H30" s="21">
        <f t="shared" si="1"/>
        <v>0.015243055555555551</v>
      </c>
      <c r="I30" s="21">
        <f>F30-INDEX($F$4:$F$49,MATCH(D30,$D$4:$D$49,0))</f>
        <v>0.007962962962962956</v>
      </c>
    </row>
    <row r="31" spans="1:9" s="11" customFormat="1" ht="15" customHeight="1">
      <c r="A31" s="18">
        <v>28</v>
      </c>
      <c r="B31" s="36" t="s">
        <v>109</v>
      </c>
      <c r="C31" s="36" t="s">
        <v>11</v>
      </c>
      <c r="D31" s="37" t="s">
        <v>52</v>
      </c>
      <c r="E31" s="36" t="s">
        <v>110</v>
      </c>
      <c r="F31" s="37" t="s">
        <v>111</v>
      </c>
      <c r="G31" s="20" t="str">
        <f t="shared" si="0"/>
        <v>6.26/km</v>
      </c>
      <c r="H31" s="21">
        <f t="shared" si="1"/>
        <v>0.015543981481481478</v>
      </c>
      <c r="I31" s="21">
        <f>F31-INDEX($F$4:$F$49,MATCH(D31,$D$4:$D$49,0))</f>
        <v>0.009999999999999995</v>
      </c>
    </row>
    <row r="32" spans="1:9" s="11" customFormat="1" ht="15" customHeight="1">
      <c r="A32" s="18">
        <v>29</v>
      </c>
      <c r="B32" s="36" t="s">
        <v>112</v>
      </c>
      <c r="C32" s="36" t="s">
        <v>113</v>
      </c>
      <c r="D32" s="37" t="s">
        <v>114</v>
      </c>
      <c r="E32" s="36" t="s">
        <v>115</v>
      </c>
      <c r="F32" s="37" t="s">
        <v>116</v>
      </c>
      <c r="G32" s="20" t="str">
        <f t="shared" si="0"/>
        <v>6.27/km</v>
      </c>
      <c r="H32" s="21">
        <f aca="true" t="shared" si="2" ref="H32:H49">F32-$F$4</f>
        <v>0.01565972222222222</v>
      </c>
      <c r="I32" s="21">
        <f>F32-INDEX($F$4:$F$49,MATCH(D32,$D$4:$D$49,0))</f>
        <v>0</v>
      </c>
    </row>
    <row r="33" spans="1:9" s="11" customFormat="1" ht="15" customHeight="1">
      <c r="A33" s="38">
        <v>30</v>
      </c>
      <c r="B33" s="36" t="s">
        <v>117</v>
      </c>
      <c r="C33" s="36" t="s">
        <v>24</v>
      </c>
      <c r="D33" s="37" t="s">
        <v>118</v>
      </c>
      <c r="E33" s="36" t="s">
        <v>13</v>
      </c>
      <c r="F33" s="37" t="s">
        <v>119</v>
      </c>
      <c r="G33" s="22" t="str">
        <f t="shared" si="0"/>
        <v>6.34/km</v>
      </c>
      <c r="H33" s="39">
        <f t="shared" si="2"/>
        <v>0.016412037037037037</v>
      </c>
      <c r="I33" s="39">
        <f>F33-INDEX($F$4:$F$49,MATCH(D33,$D$4:$D$49,0))</f>
        <v>0</v>
      </c>
    </row>
    <row r="34" spans="1:9" s="11" customFormat="1" ht="15" customHeight="1">
      <c r="A34" s="18">
        <v>31</v>
      </c>
      <c r="B34" s="36" t="s">
        <v>32</v>
      </c>
      <c r="C34" s="36" t="s">
        <v>26</v>
      </c>
      <c r="D34" s="37" t="s">
        <v>118</v>
      </c>
      <c r="E34" s="36" t="s">
        <v>85</v>
      </c>
      <c r="F34" s="37" t="s">
        <v>120</v>
      </c>
      <c r="G34" s="20" t="str">
        <f t="shared" si="0"/>
        <v>6.40/km</v>
      </c>
      <c r="H34" s="21">
        <f t="shared" si="2"/>
        <v>0.017060185185185185</v>
      </c>
      <c r="I34" s="21">
        <f>F34-INDEX($F$4:$F$49,MATCH(D34,$D$4:$D$49,0))</f>
        <v>0.0006481481481481477</v>
      </c>
    </row>
    <row r="35" spans="1:9" s="11" customFormat="1" ht="15" customHeight="1">
      <c r="A35" s="18">
        <v>32</v>
      </c>
      <c r="B35" s="36" t="s">
        <v>121</v>
      </c>
      <c r="C35" s="36" t="s">
        <v>122</v>
      </c>
      <c r="D35" s="37" t="s">
        <v>123</v>
      </c>
      <c r="E35" s="36" t="s">
        <v>124</v>
      </c>
      <c r="F35" s="37" t="s">
        <v>125</v>
      </c>
      <c r="G35" s="20" t="str">
        <f t="shared" si="0"/>
        <v>6.46/km</v>
      </c>
      <c r="H35" s="21">
        <f t="shared" si="2"/>
        <v>0.01777777777777778</v>
      </c>
      <c r="I35" s="21">
        <f>F35-INDEX($F$4:$F$49,MATCH(D35,$D$4:$D$49,0))</f>
        <v>0</v>
      </c>
    </row>
    <row r="36" spans="1:9" s="11" customFormat="1" ht="15" customHeight="1">
      <c r="A36" s="18">
        <v>33</v>
      </c>
      <c r="B36" s="36" t="s">
        <v>126</v>
      </c>
      <c r="C36" s="36" t="s">
        <v>14</v>
      </c>
      <c r="D36" s="37" t="s">
        <v>118</v>
      </c>
      <c r="E36" s="36" t="s">
        <v>85</v>
      </c>
      <c r="F36" s="37" t="s">
        <v>127</v>
      </c>
      <c r="G36" s="20" t="str">
        <f t="shared" si="0"/>
        <v>6.51/km</v>
      </c>
      <c r="H36" s="21">
        <f t="shared" si="2"/>
        <v>0.0183912037037037</v>
      </c>
      <c r="I36" s="21">
        <f>F36-INDEX($F$4:$F$49,MATCH(D36,$D$4:$D$49,0))</f>
        <v>0.001979166666666664</v>
      </c>
    </row>
    <row r="37" spans="1:9" s="11" customFormat="1" ht="15" customHeight="1">
      <c r="A37" s="18">
        <v>34</v>
      </c>
      <c r="B37" s="36" t="s">
        <v>128</v>
      </c>
      <c r="C37" s="36" t="s">
        <v>129</v>
      </c>
      <c r="D37" s="37" t="s">
        <v>130</v>
      </c>
      <c r="E37" s="36" t="s">
        <v>131</v>
      </c>
      <c r="F37" s="37" t="s">
        <v>132</v>
      </c>
      <c r="G37" s="20" t="str">
        <f t="shared" si="0"/>
        <v>6.57/km</v>
      </c>
      <c r="H37" s="21">
        <f t="shared" si="2"/>
        <v>0.019108796296296297</v>
      </c>
      <c r="I37" s="21">
        <f>F37-INDEX($F$4:$F$49,MATCH(D37,$D$4:$D$49,0))</f>
        <v>0</v>
      </c>
    </row>
    <row r="38" spans="1:9" s="11" customFormat="1" ht="15" customHeight="1">
      <c r="A38" s="18">
        <v>35</v>
      </c>
      <c r="B38" s="36" t="s">
        <v>133</v>
      </c>
      <c r="C38" s="36" t="s">
        <v>134</v>
      </c>
      <c r="D38" s="37" t="s">
        <v>49</v>
      </c>
      <c r="E38" s="36" t="s">
        <v>135</v>
      </c>
      <c r="F38" s="37" t="s">
        <v>136</v>
      </c>
      <c r="G38" s="20" t="str">
        <f t="shared" si="0"/>
        <v>7.05/km</v>
      </c>
      <c r="H38" s="21">
        <f t="shared" si="2"/>
        <v>0.02004629629629629</v>
      </c>
      <c r="I38" s="21">
        <f>F38-INDEX($F$4:$F$49,MATCH(D38,$D$4:$D$49,0))</f>
        <v>0.015509259259259257</v>
      </c>
    </row>
    <row r="39" spans="1:9" s="11" customFormat="1" ht="15" customHeight="1">
      <c r="A39" s="18">
        <v>36</v>
      </c>
      <c r="B39" s="36" t="s">
        <v>137</v>
      </c>
      <c r="C39" s="36" t="s">
        <v>138</v>
      </c>
      <c r="D39" s="37" t="s">
        <v>114</v>
      </c>
      <c r="E39" s="36" t="s">
        <v>139</v>
      </c>
      <c r="F39" s="37" t="s">
        <v>140</v>
      </c>
      <c r="G39" s="20" t="str">
        <f t="shared" si="0"/>
        <v>7.05/km</v>
      </c>
      <c r="H39" s="21">
        <f t="shared" si="2"/>
        <v>0.020057870370370372</v>
      </c>
      <c r="I39" s="21">
        <f>F39-INDEX($F$4:$F$49,MATCH(D39,$D$4:$D$49,0))</f>
        <v>0.004398148148148151</v>
      </c>
    </row>
    <row r="40" spans="1:9" s="11" customFormat="1" ht="15" customHeight="1">
      <c r="A40" s="38">
        <v>37</v>
      </c>
      <c r="B40" s="36" t="s">
        <v>141</v>
      </c>
      <c r="C40" s="36" t="s">
        <v>142</v>
      </c>
      <c r="D40" s="37" t="s">
        <v>143</v>
      </c>
      <c r="E40" s="36" t="s">
        <v>144</v>
      </c>
      <c r="F40" s="37" t="s">
        <v>145</v>
      </c>
      <c r="G40" s="22" t="str">
        <f t="shared" si="0"/>
        <v>7.07/km</v>
      </c>
      <c r="H40" s="39">
        <f t="shared" si="2"/>
        <v>0.02019675925925926</v>
      </c>
      <c r="I40" s="39">
        <f>F40-INDEX($F$4:$F$49,MATCH(D40,$D$4:$D$49,0))</f>
        <v>0</v>
      </c>
    </row>
    <row r="41" spans="1:9" s="11" customFormat="1" ht="15" customHeight="1">
      <c r="A41" s="18">
        <v>38</v>
      </c>
      <c r="B41" s="36" t="s">
        <v>146</v>
      </c>
      <c r="C41" s="36" t="s">
        <v>30</v>
      </c>
      <c r="D41" s="37" t="s">
        <v>114</v>
      </c>
      <c r="E41" s="36" t="s">
        <v>147</v>
      </c>
      <c r="F41" s="37" t="s">
        <v>148</v>
      </c>
      <c r="G41" s="20" t="str">
        <f t="shared" si="0"/>
        <v>7.09/km</v>
      </c>
      <c r="H41" s="21">
        <f t="shared" si="2"/>
        <v>0.02046296296296296</v>
      </c>
      <c r="I41" s="21">
        <f>F41-INDEX($F$4:$F$49,MATCH(D41,$D$4:$D$49,0))</f>
        <v>0.00480324074074074</v>
      </c>
    </row>
    <row r="42" spans="1:9" s="11" customFormat="1" ht="15" customHeight="1">
      <c r="A42" s="18">
        <v>39</v>
      </c>
      <c r="B42" s="36" t="s">
        <v>149</v>
      </c>
      <c r="C42" s="36" t="s">
        <v>150</v>
      </c>
      <c r="D42" s="37" t="s">
        <v>130</v>
      </c>
      <c r="E42" s="36" t="s">
        <v>151</v>
      </c>
      <c r="F42" s="37" t="s">
        <v>152</v>
      </c>
      <c r="G42" s="20" t="str">
        <f t="shared" si="0"/>
        <v>7.38/km</v>
      </c>
      <c r="H42" s="21">
        <f t="shared" si="2"/>
        <v>0.023796296296296295</v>
      </c>
      <c r="I42" s="21">
        <f>F42-INDEX($F$4:$F$49,MATCH(D42,$D$4:$D$49,0))</f>
        <v>0.004687499999999997</v>
      </c>
    </row>
    <row r="43" spans="1:9" s="11" customFormat="1" ht="15" customHeight="1">
      <c r="A43" s="18">
        <v>40</v>
      </c>
      <c r="B43" s="36" t="s">
        <v>153</v>
      </c>
      <c r="C43" s="36" t="s">
        <v>14</v>
      </c>
      <c r="D43" s="37" t="s">
        <v>77</v>
      </c>
      <c r="E43" s="36" t="s">
        <v>13</v>
      </c>
      <c r="F43" s="37" t="s">
        <v>154</v>
      </c>
      <c r="G43" s="20" t="str">
        <f t="shared" si="0"/>
        <v>7.50/km</v>
      </c>
      <c r="H43" s="21">
        <f t="shared" si="2"/>
        <v>0.0252662037037037</v>
      </c>
      <c r="I43" s="21">
        <f>F43-INDEX($F$4:$F$49,MATCH(D43,$D$4:$D$49,0))</f>
        <v>0.016909722222222222</v>
      </c>
    </row>
    <row r="44" spans="1:9" s="11" customFormat="1" ht="15" customHeight="1">
      <c r="A44" s="18">
        <v>41</v>
      </c>
      <c r="B44" s="36" t="s">
        <v>155</v>
      </c>
      <c r="C44" s="36" t="s">
        <v>156</v>
      </c>
      <c r="D44" s="37" t="s">
        <v>118</v>
      </c>
      <c r="E44" s="36" t="s">
        <v>13</v>
      </c>
      <c r="F44" s="37" t="s">
        <v>157</v>
      </c>
      <c r="G44" s="20" t="str">
        <f t="shared" si="0"/>
        <v>7.52/km</v>
      </c>
      <c r="H44" s="21">
        <f t="shared" si="2"/>
        <v>0.025405092592592597</v>
      </c>
      <c r="I44" s="21">
        <f>F44-INDEX($F$4:$F$49,MATCH(D44,$D$4:$D$49,0))</f>
        <v>0.00899305555555556</v>
      </c>
    </row>
    <row r="45" spans="1:9" s="11" customFormat="1" ht="15" customHeight="1">
      <c r="A45" s="38">
        <v>42</v>
      </c>
      <c r="B45" s="36" t="s">
        <v>158</v>
      </c>
      <c r="C45" s="36" t="s">
        <v>14</v>
      </c>
      <c r="D45" s="37" t="s">
        <v>118</v>
      </c>
      <c r="E45" s="36" t="s">
        <v>13</v>
      </c>
      <c r="F45" s="37" t="s">
        <v>159</v>
      </c>
      <c r="G45" s="22" t="str">
        <f t="shared" si="0"/>
        <v>8.15/km</v>
      </c>
      <c r="H45" s="39">
        <f t="shared" si="2"/>
        <v>0.028078703703703696</v>
      </c>
      <c r="I45" s="39">
        <f>F45-INDEX($F$4:$F$49,MATCH(D45,$D$4:$D$49,0))</f>
        <v>0.011666666666666659</v>
      </c>
    </row>
    <row r="46" spans="1:9" s="11" customFormat="1" ht="15" customHeight="1">
      <c r="A46" s="18">
        <v>43</v>
      </c>
      <c r="B46" s="36" t="s">
        <v>160</v>
      </c>
      <c r="C46" s="36" t="s">
        <v>161</v>
      </c>
      <c r="D46" s="37" t="s">
        <v>118</v>
      </c>
      <c r="E46" s="36" t="s">
        <v>13</v>
      </c>
      <c r="F46" s="37" t="s">
        <v>159</v>
      </c>
      <c r="G46" s="20" t="str">
        <f t="shared" si="0"/>
        <v>8.15/km</v>
      </c>
      <c r="H46" s="21">
        <f t="shared" si="2"/>
        <v>0.028078703703703696</v>
      </c>
      <c r="I46" s="21">
        <f>F46-INDEX($F$4:$F$49,MATCH(D46,$D$4:$D$49,0))</f>
        <v>0.011666666666666659</v>
      </c>
    </row>
    <row r="47" spans="1:9" s="11" customFormat="1" ht="15" customHeight="1">
      <c r="A47" s="18">
        <v>44</v>
      </c>
      <c r="B47" s="36" t="s">
        <v>162</v>
      </c>
      <c r="C47" s="36" t="s">
        <v>163</v>
      </c>
      <c r="D47" s="37" t="s">
        <v>123</v>
      </c>
      <c r="E47" s="36" t="s">
        <v>164</v>
      </c>
      <c r="F47" s="37" t="s">
        <v>165</v>
      </c>
      <c r="G47" s="20" t="str">
        <f t="shared" si="0"/>
        <v>8.35/km</v>
      </c>
      <c r="H47" s="21">
        <f t="shared" si="2"/>
        <v>0.030439814814814815</v>
      </c>
      <c r="I47" s="21">
        <f>F47-INDEX($F$4:$F$49,MATCH(D47,$D$4:$D$49,0))</f>
        <v>0.012662037037037034</v>
      </c>
    </row>
    <row r="48" spans="1:9" s="11" customFormat="1" ht="15" customHeight="1">
      <c r="A48" s="18">
        <v>45</v>
      </c>
      <c r="B48" s="36" t="s">
        <v>27</v>
      </c>
      <c r="C48" s="36" t="s">
        <v>166</v>
      </c>
      <c r="D48" s="37" t="s">
        <v>114</v>
      </c>
      <c r="E48" s="36" t="s">
        <v>167</v>
      </c>
      <c r="F48" s="37" t="s">
        <v>165</v>
      </c>
      <c r="G48" s="20" t="str">
        <f t="shared" si="0"/>
        <v>8.35/km</v>
      </c>
      <c r="H48" s="21">
        <f t="shared" si="2"/>
        <v>0.030439814814814815</v>
      </c>
      <c r="I48" s="21">
        <f>F48-INDEX($F$4:$F$49,MATCH(D48,$D$4:$D$49,0))</f>
        <v>0.014780092592592595</v>
      </c>
    </row>
    <row r="49" spans="1:9" s="11" customFormat="1" ht="15" customHeight="1">
      <c r="A49" s="23">
        <v>46</v>
      </c>
      <c r="B49" s="40" t="s">
        <v>168</v>
      </c>
      <c r="C49" s="40" t="s">
        <v>22</v>
      </c>
      <c r="D49" s="41" t="s">
        <v>169</v>
      </c>
      <c r="E49" s="40" t="s">
        <v>85</v>
      </c>
      <c r="F49" s="41" t="s">
        <v>170</v>
      </c>
      <c r="G49" s="25" t="str">
        <f t="shared" si="0"/>
        <v>8.42/km</v>
      </c>
      <c r="H49" s="26">
        <f t="shared" si="2"/>
        <v>0.03121527777777778</v>
      </c>
      <c r="I49" s="26">
        <f>F49-INDEX($F$4:$F$49,MATCH(D49,$D$4:$D$49,0))</f>
        <v>0</v>
      </c>
    </row>
  </sheetData>
  <sheetProtection/>
  <autoFilter ref="A3:I49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2" t="str">
        <f>Individuale!A1</f>
        <v>Urban Trail di Cesano</v>
      </c>
      <c r="B1" s="32"/>
      <c r="C1" s="32"/>
    </row>
    <row r="2" spans="1:3" ht="33" customHeight="1">
      <c r="A2" s="33" t="str">
        <f>Individuale!A2&amp;" km. "&amp;Individuale!I2</f>
        <v>Cesano (RM) Italia - Domenica 02/10/2011 km. 10</v>
      </c>
      <c r="B2" s="33"/>
      <c r="C2" s="33"/>
    </row>
    <row r="3" spans="1:3" ht="24.75" customHeight="1">
      <c r="A3" s="13" t="s">
        <v>1</v>
      </c>
      <c r="B3" s="9" t="s">
        <v>5</v>
      </c>
      <c r="C3" s="9" t="s">
        <v>10</v>
      </c>
    </row>
    <row r="4" spans="1:3" ht="15" customHeight="1">
      <c r="A4" s="16">
        <v>1</v>
      </c>
      <c r="B4" s="15" t="s">
        <v>13</v>
      </c>
      <c r="C4" s="27">
        <v>24</v>
      </c>
    </row>
    <row r="5" spans="1:3" ht="15" customHeight="1">
      <c r="A5" s="20">
        <v>2</v>
      </c>
      <c r="B5" s="19" t="s">
        <v>85</v>
      </c>
      <c r="C5" s="28">
        <v>4</v>
      </c>
    </row>
    <row r="6" spans="1:3" ht="15" customHeight="1">
      <c r="A6" s="20">
        <v>3</v>
      </c>
      <c r="B6" s="19" t="s">
        <v>151</v>
      </c>
      <c r="C6" s="28">
        <v>1</v>
      </c>
    </row>
    <row r="7" spans="1:3" ht="15" customHeight="1">
      <c r="A7" s="20">
        <v>4</v>
      </c>
      <c r="B7" s="19" t="s">
        <v>147</v>
      </c>
      <c r="C7" s="28">
        <v>1</v>
      </c>
    </row>
    <row r="8" spans="1:3" ht="15" customHeight="1">
      <c r="A8" s="22">
        <v>5</v>
      </c>
      <c r="B8" s="19" t="s">
        <v>82</v>
      </c>
      <c r="C8" s="28">
        <v>1</v>
      </c>
    </row>
    <row r="9" spans="1:3" ht="15" customHeight="1">
      <c r="A9" s="20">
        <v>6</v>
      </c>
      <c r="B9" s="19" t="s">
        <v>124</v>
      </c>
      <c r="C9" s="28">
        <v>1</v>
      </c>
    </row>
    <row r="10" spans="1:3" ht="15" customHeight="1">
      <c r="A10" s="20">
        <v>7</v>
      </c>
      <c r="B10" s="19" t="s">
        <v>167</v>
      </c>
      <c r="C10" s="28">
        <v>1</v>
      </c>
    </row>
    <row r="11" spans="1:3" ht="15" customHeight="1">
      <c r="A11" s="20">
        <v>8</v>
      </c>
      <c r="B11" s="19" t="s">
        <v>164</v>
      </c>
      <c r="C11" s="28">
        <v>1</v>
      </c>
    </row>
    <row r="12" spans="1:3" ht="15" customHeight="1">
      <c r="A12" s="20">
        <v>9</v>
      </c>
      <c r="B12" s="19" t="s">
        <v>139</v>
      </c>
      <c r="C12" s="28">
        <v>1</v>
      </c>
    </row>
    <row r="13" spans="1:3" ht="15" customHeight="1">
      <c r="A13" s="20">
        <v>10</v>
      </c>
      <c r="B13" s="19" t="s">
        <v>115</v>
      </c>
      <c r="C13" s="28">
        <v>1</v>
      </c>
    </row>
    <row r="14" spans="1:3" ht="15" customHeight="1">
      <c r="A14" s="20">
        <v>11</v>
      </c>
      <c r="B14" s="19" t="s">
        <v>131</v>
      </c>
      <c r="C14" s="28">
        <v>1</v>
      </c>
    </row>
    <row r="15" spans="1:3" ht="15" customHeight="1">
      <c r="A15" s="20">
        <v>12</v>
      </c>
      <c r="B15" s="19" t="s">
        <v>144</v>
      </c>
      <c r="C15" s="28">
        <v>1</v>
      </c>
    </row>
    <row r="16" spans="1:3" ht="15" customHeight="1">
      <c r="A16" s="20">
        <v>13</v>
      </c>
      <c r="B16" s="19" t="s">
        <v>37</v>
      </c>
      <c r="C16" s="28">
        <v>1</v>
      </c>
    </row>
    <row r="17" spans="1:3" ht="15" customHeight="1">
      <c r="A17" s="20">
        <v>14</v>
      </c>
      <c r="B17" s="19" t="s">
        <v>110</v>
      </c>
      <c r="C17" s="28">
        <v>1</v>
      </c>
    </row>
    <row r="18" spans="1:3" ht="15" customHeight="1">
      <c r="A18" s="20">
        <v>15</v>
      </c>
      <c r="B18" s="19" t="s">
        <v>135</v>
      </c>
      <c r="C18" s="28">
        <v>1</v>
      </c>
    </row>
    <row r="19" spans="1:3" ht="15" customHeight="1">
      <c r="A19" s="20">
        <v>16</v>
      </c>
      <c r="B19" s="19" t="s">
        <v>87</v>
      </c>
      <c r="C19" s="28">
        <v>1</v>
      </c>
    </row>
    <row r="20" spans="1:3" ht="15" customHeight="1">
      <c r="A20" s="20">
        <v>17</v>
      </c>
      <c r="B20" s="19" t="s">
        <v>42</v>
      </c>
      <c r="C20" s="28">
        <v>1</v>
      </c>
    </row>
    <row r="21" spans="1:3" ht="15" customHeight="1">
      <c r="A21" s="20">
        <v>18</v>
      </c>
      <c r="B21" s="19" t="s">
        <v>46</v>
      </c>
      <c r="C21" s="28">
        <v>1</v>
      </c>
    </row>
    <row r="22" spans="1:3" ht="15" customHeight="1">
      <c r="A22" s="20">
        <v>19</v>
      </c>
      <c r="B22" s="19" t="s">
        <v>16</v>
      </c>
      <c r="C22" s="28">
        <v>1</v>
      </c>
    </row>
    <row r="23" spans="1:3" ht="15" customHeight="1">
      <c r="A23" s="25">
        <v>20</v>
      </c>
      <c r="B23" s="24" t="s">
        <v>66</v>
      </c>
      <c r="C23" s="29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2011-11-07T16:17:02Z</dcterms:created>
  <dcterms:modified xsi:type="dcterms:W3CDTF">2011-11-07T16:21:28Z</dcterms:modified>
  <cp:category/>
  <cp:version/>
  <cp:contentType/>
  <cp:contentStatus/>
</cp:coreProperties>
</file>