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'Individuale'!$A$3:$I$124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<sst xmlns="http://schemas.openxmlformats.org/spreadsheetml/2006/main" count="665" uniqueCount="381">
  <si>
    <t>PIFERI</t>
  </si>
  <si>
    <t>AMM</t>
  </si>
  <si>
    <t>U.S. ROMA 83</t>
  </si>
  <si>
    <t>0:20:27</t>
  </si>
  <si>
    <t>CASALINI</t>
  </si>
  <si>
    <t>CUS TIRRENO ATLETICA CIVITAVECCHIA</t>
  </si>
  <si>
    <t>0:20:47</t>
  </si>
  <si>
    <t>DE MARTINI</t>
  </si>
  <si>
    <t>FABRIZIO</t>
  </si>
  <si>
    <t>ACSI CAMPIDOGLIO PALATINO</t>
  </si>
  <si>
    <t>0:20:52</t>
  </si>
  <si>
    <t>GIOVANNINI</t>
  </si>
  <si>
    <t>AS.TRA. ROMA</t>
  </si>
  <si>
    <t>0:21:02</t>
  </si>
  <si>
    <t>CAPARDI</t>
  </si>
  <si>
    <t>MAURO</t>
  </si>
  <si>
    <t>ANGUILLARA SABAZIA</t>
  </si>
  <si>
    <t>0:21:47</t>
  </si>
  <si>
    <t>BEDINI</t>
  </si>
  <si>
    <t>VILLA  AURELIA</t>
  </si>
  <si>
    <t>0:22:01</t>
  </si>
  <si>
    <t>CORSI</t>
  </si>
  <si>
    <t>GIOVANNI SCAVO 2000</t>
  </si>
  <si>
    <t>0:22:18</t>
  </si>
  <si>
    <t>SERAFINELLI</t>
  </si>
  <si>
    <t>NOVA ATHLETICA NETTUNO</t>
  </si>
  <si>
    <t>0:22:50</t>
  </si>
  <si>
    <t>BETTANIN</t>
  </si>
  <si>
    <t>PETER PAN</t>
  </si>
  <si>
    <t>0:23:01</t>
  </si>
  <si>
    <t>DE CARVALHO</t>
  </si>
  <si>
    <t>ANTONIO CARLOS</t>
  </si>
  <si>
    <t>ACORP</t>
  </si>
  <si>
    <t>0:23:18</t>
  </si>
  <si>
    <t>FIORETTI</t>
  </si>
  <si>
    <t>UMBERTO</t>
  </si>
  <si>
    <t>ARIS LIBERA ATLETICA ROMA</t>
  </si>
  <si>
    <t>0:23:34</t>
  </si>
  <si>
    <t>GRILLO</t>
  </si>
  <si>
    <t>MANUELE</t>
  </si>
  <si>
    <t>UISP ROMA</t>
  </si>
  <si>
    <t>0:23:38</t>
  </si>
  <si>
    <t>FELIZIANI</t>
  </si>
  <si>
    <t>EUGENIO</t>
  </si>
  <si>
    <t>CSI</t>
  </si>
  <si>
    <t>0:23:40</t>
  </si>
  <si>
    <t>REDI</t>
  </si>
  <si>
    <t>DANILO</t>
  </si>
  <si>
    <t>0:23:47</t>
  </si>
  <si>
    <t>GUERRIERO</t>
  </si>
  <si>
    <t>ATLETICA PEGASO</t>
  </si>
  <si>
    <t>0:23:48</t>
  </si>
  <si>
    <t>PIERONI</t>
  </si>
  <si>
    <t>0:24:06</t>
  </si>
  <si>
    <t>CARLINI</t>
  </si>
  <si>
    <t>RAIMONDO MARIA</t>
  </si>
  <si>
    <t>0:24:09</t>
  </si>
  <si>
    <t>NEBULOSO</t>
  </si>
  <si>
    <t>AUTONOMO</t>
  </si>
  <si>
    <t>0:24:16</t>
  </si>
  <si>
    <t>CARLONI</t>
  </si>
  <si>
    <t>0:24:19</t>
  </si>
  <si>
    <t>VENTURA</t>
  </si>
  <si>
    <t>CAT SPORT</t>
  </si>
  <si>
    <t>0:24:25</t>
  </si>
  <si>
    <t>AVERSA</t>
  </si>
  <si>
    <t>ALBATROS</t>
  </si>
  <si>
    <t>0:24:34</t>
  </si>
  <si>
    <t>TURIN</t>
  </si>
  <si>
    <t>JUAN CARLOS</t>
  </si>
  <si>
    <t>0:24:35</t>
  </si>
  <si>
    <t>GUGLIELMI</t>
  </si>
  <si>
    <t>0:24:44</t>
  </si>
  <si>
    <t>AMATORI VILLA PAMPHILI</t>
  </si>
  <si>
    <t>0:24:45</t>
  </si>
  <si>
    <t>MIGUEL ANGEL</t>
  </si>
  <si>
    <t>0:24:51</t>
  </si>
  <si>
    <t>VIRGULTI</t>
  </si>
  <si>
    <t>TIVOLI MARATHON</t>
  </si>
  <si>
    <t>0:24:57</t>
  </si>
  <si>
    <t>RUGGERI</t>
  </si>
  <si>
    <t>DUE PONTI</t>
  </si>
  <si>
    <t>0:25:03</t>
  </si>
  <si>
    <t>ATLETICA  ABRUZZO</t>
  </si>
  <si>
    <t>0:25:05</t>
  </si>
  <si>
    <t>0:25:11</t>
  </si>
  <si>
    <t>REAELLI</t>
  </si>
  <si>
    <t>0:25:20</t>
  </si>
  <si>
    <t>VARESI</t>
  </si>
  <si>
    <t>ATLETICA ROMA ACQUACETOSA</t>
  </si>
  <si>
    <t>0:25:31</t>
  </si>
  <si>
    <t>VENUTI</t>
  </si>
  <si>
    <t>VILLA ADA GREEN RUNNER</t>
  </si>
  <si>
    <t>0:25:42</t>
  </si>
  <si>
    <t>PACIONI</t>
  </si>
  <si>
    <t>0:25:46</t>
  </si>
  <si>
    <t>VALERIO</t>
  </si>
  <si>
    <t>ATLETICA SEA RUNNERS</t>
  </si>
  <si>
    <t>0:25:48</t>
  </si>
  <si>
    <t>LUCHESSA</t>
  </si>
  <si>
    <t>0:26:11</t>
  </si>
  <si>
    <t>SABUZI</t>
  </si>
  <si>
    <t>LIBERTAS ROMA XV</t>
  </si>
  <si>
    <t>0:26:12</t>
  </si>
  <si>
    <t>PALERMI</t>
  </si>
  <si>
    <t>SERGIO</t>
  </si>
  <si>
    <t>0:26:21</t>
  </si>
  <si>
    <t>SCHISANO</t>
  </si>
  <si>
    <t>0:26:22</t>
  </si>
  <si>
    <t>CLAUSI</t>
  </si>
  <si>
    <t>ANNA ORSOLA</t>
  </si>
  <si>
    <t>0:26:26</t>
  </si>
  <si>
    <t>CARIMINI</t>
  </si>
  <si>
    <t>CAVALIERE</t>
  </si>
  <si>
    <t>0:26:33</t>
  </si>
  <si>
    <t>BORVI</t>
  </si>
  <si>
    <t>0:26:38</t>
  </si>
  <si>
    <t>STAMPA</t>
  </si>
  <si>
    <t>0:26:46</t>
  </si>
  <si>
    <t>AMODIO</t>
  </si>
  <si>
    <t>0:27:05</t>
  </si>
  <si>
    <t>ALLEGRA</t>
  </si>
  <si>
    <t>SANTI</t>
  </si>
  <si>
    <t>0:27:13</t>
  </si>
  <si>
    <t>DI MATTEO</t>
  </si>
  <si>
    <t>BRAVETTA RUNNERS</t>
  </si>
  <si>
    <t>0:27:16</t>
  </si>
  <si>
    <t>FRASCARELLI</t>
  </si>
  <si>
    <t>LUCA</t>
  </si>
  <si>
    <t>0:27:23</t>
  </si>
  <si>
    <t>TELESCA</t>
  </si>
  <si>
    <t>VALENTINA</t>
  </si>
  <si>
    <t>G.S. LITAL</t>
  </si>
  <si>
    <t>0:27:27</t>
  </si>
  <si>
    <t>BOLAFFI</t>
  </si>
  <si>
    <t>M65+</t>
  </si>
  <si>
    <t>0:27:28</t>
  </si>
  <si>
    <t>FORTIN</t>
  </si>
  <si>
    <t>PODISTICA OSTIA</t>
  </si>
  <si>
    <t>0:27:47</t>
  </si>
  <si>
    <t>GIANCARLI</t>
  </si>
  <si>
    <t>ATLETICA LAGOS</t>
  </si>
  <si>
    <t>0:27:50</t>
  </si>
  <si>
    <t>FELSANI</t>
  </si>
  <si>
    <t>EDOARDO</t>
  </si>
  <si>
    <t>0:28:05</t>
  </si>
  <si>
    <t>VECCHIA</t>
  </si>
  <si>
    <t>DANIELE</t>
  </si>
  <si>
    <t>0:28:10</t>
  </si>
  <si>
    <t>CIARCIA</t>
  </si>
  <si>
    <t>LBM</t>
  </si>
  <si>
    <t>0:28:11</t>
  </si>
  <si>
    <t>FAZIO</t>
  </si>
  <si>
    <t>CANDIANA</t>
  </si>
  <si>
    <t>AMF</t>
  </si>
  <si>
    <t>0:28:13</t>
  </si>
  <si>
    <t>0:28:19</t>
  </si>
  <si>
    <t>PEIFFER</t>
  </si>
  <si>
    <t>0:28:25</t>
  </si>
  <si>
    <t>PIGNORIO</t>
  </si>
  <si>
    <t>ROSANNA</t>
  </si>
  <si>
    <t>0:28:32</t>
  </si>
  <si>
    <t>ADDATI</t>
  </si>
  <si>
    <t>0:28:40</t>
  </si>
  <si>
    <t>PANZANO</t>
  </si>
  <si>
    <t>0:28:43</t>
  </si>
  <si>
    <t>BACCINI</t>
  </si>
  <si>
    <t>0:28:49</t>
  </si>
  <si>
    <t>PELLICCIA</t>
  </si>
  <si>
    <t>GIAN CARLO</t>
  </si>
  <si>
    <t>0:28:52</t>
  </si>
  <si>
    <t>MASSETTI</t>
  </si>
  <si>
    <t>LAZIO RUNNERS</t>
  </si>
  <si>
    <t>MASSARELLI</t>
  </si>
  <si>
    <t>0:29:03</t>
  </si>
  <si>
    <t>POLO</t>
  </si>
  <si>
    <t>0:29:08</t>
  </si>
  <si>
    <t>DURANTINI</t>
  </si>
  <si>
    <t>0:29:21</t>
  </si>
  <si>
    <t>FOROTTI</t>
  </si>
  <si>
    <t>SANTINI</t>
  </si>
  <si>
    <t>0:29:30</t>
  </si>
  <si>
    <t>SALUSTRI</t>
  </si>
  <si>
    <t>FRANCESCA</t>
  </si>
  <si>
    <t>FREE RUNNERS</t>
  </si>
  <si>
    <t>0:29:31</t>
  </si>
  <si>
    <t>MARIZ</t>
  </si>
  <si>
    <t>0:29:37</t>
  </si>
  <si>
    <t>MURIANNI</t>
  </si>
  <si>
    <t>0:29:42</t>
  </si>
  <si>
    <t>QUARATO</t>
  </si>
  <si>
    <t>GREEN RUNNER VILLA ADA</t>
  </si>
  <si>
    <t>0:29:57</t>
  </si>
  <si>
    <t>COLANGELI</t>
  </si>
  <si>
    <t>0:30:12</t>
  </si>
  <si>
    <t>IODICE</t>
  </si>
  <si>
    <t>SUSANNA</t>
  </si>
  <si>
    <t>PODISTICA ALSIVM LADISPOLI</t>
  </si>
  <si>
    <t>0:30:25</t>
  </si>
  <si>
    <t>GIARDI</t>
  </si>
  <si>
    <t>0:30:26</t>
  </si>
  <si>
    <t>PECORIELLO</t>
  </si>
  <si>
    <t>0:30:32</t>
  </si>
  <si>
    <t>SOLLEVANTI</t>
  </si>
  <si>
    <t>0:30:40</t>
  </si>
  <si>
    <t>MENCARELLI</t>
  </si>
  <si>
    <t>CARUSO</t>
  </si>
  <si>
    <t>LIDIA</t>
  </si>
  <si>
    <t>0:30:44</t>
  </si>
  <si>
    <t>GAGLIARDI</t>
  </si>
  <si>
    <t>0:30:52</t>
  </si>
  <si>
    <t>DE FRANCISCIS</t>
  </si>
  <si>
    <t>0:31:01</t>
  </si>
  <si>
    <t>SANTARELLI</t>
  </si>
  <si>
    <t>PATRIZIA</t>
  </si>
  <si>
    <t>0:31:08</t>
  </si>
  <si>
    <t>MOCHI</t>
  </si>
  <si>
    <t>0:31:15</t>
  </si>
  <si>
    <t>ADAMO</t>
  </si>
  <si>
    <t>0:31:27</t>
  </si>
  <si>
    <t>TUNDO</t>
  </si>
  <si>
    <t>MARIO DONATO LUIGI</t>
  </si>
  <si>
    <t>BANCARI ROMANI</t>
  </si>
  <si>
    <t>0:31:43</t>
  </si>
  <si>
    <t>FINOCCHI</t>
  </si>
  <si>
    <t>ROMA ROAD RUNNERS</t>
  </si>
  <si>
    <t>0:31:50</t>
  </si>
  <si>
    <t>PIZZI</t>
  </si>
  <si>
    <t>0:32:05</t>
  </si>
  <si>
    <t>ROGAZIO</t>
  </si>
  <si>
    <t>0:32:25</t>
  </si>
  <si>
    <t>CENNI</t>
  </si>
  <si>
    <t>PAOLA</t>
  </si>
  <si>
    <t>0:32:28</t>
  </si>
  <si>
    <t>0:32:29</t>
  </si>
  <si>
    <t>MELILLO</t>
  </si>
  <si>
    <t>OSVALDO</t>
  </si>
  <si>
    <t>0:32:37</t>
  </si>
  <si>
    <t>MARINO</t>
  </si>
  <si>
    <t>AVELLA</t>
  </si>
  <si>
    <t>0:32:55</t>
  </si>
  <si>
    <t>SCALA</t>
  </si>
  <si>
    <t>0:33:18</t>
  </si>
  <si>
    <t>GOLVELLI</t>
  </si>
  <si>
    <t>ZUNCHEDDU</t>
  </si>
  <si>
    <t>MARIANGELA</t>
  </si>
  <si>
    <t>0:33:24</t>
  </si>
  <si>
    <t>BELTRAME</t>
  </si>
  <si>
    <t>ELISABETTA</t>
  </si>
  <si>
    <t>0:33:58</t>
  </si>
  <si>
    <t>BIGGIOGGERO</t>
  </si>
  <si>
    <t>ELENA</t>
  </si>
  <si>
    <t>0:34:00</t>
  </si>
  <si>
    <t>SPAGNA</t>
  </si>
  <si>
    <t>MATILDE</t>
  </si>
  <si>
    <t>0:34:15</t>
  </si>
  <si>
    <t>0:34:23</t>
  </si>
  <si>
    <t>LAURETI</t>
  </si>
  <si>
    <t>K42</t>
  </si>
  <si>
    <t>0:34:26</t>
  </si>
  <si>
    <t>CIOCCHETTI</t>
  </si>
  <si>
    <t>SILVANA</t>
  </si>
  <si>
    <t>0:34:27</t>
  </si>
  <si>
    <t>STANZANI</t>
  </si>
  <si>
    <t>0:34:32</t>
  </si>
  <si>
    <t>MANCINI</t>
  </si>
  <si>
    <t>0:34:39</t>
  </si>
  <si>
    <t>RONDELLI</t>
  </si>
  <si>
    <t>UISP</t>
  </si>
  <si>
    <t>0:34:40</t>
  </si>
  <si>
    <t>PREMUTICO</t>
  </si>
  <si>
    <t>0:34:55</t>
  </si>
  <si>
    <t>BISELLI</t>
  </si>
  <si>
    <t>A.DI.TSF</t>
  </si>
  <si>
    <t>0:35:16</t>
  </si>
  <si>
    <t>PROVENZANO</t>
  </si>
  <si>
    <t>ANNA MARIA</t>
  </si>
  <si>
    <t>SKY RUNNER</t>
  </si>
  <si>
    <t>0:36:50</t>
  </si>
  <si>
    <t>RAGOGNA</t>
  </si>
  <si>
    <t>0:36:59</t>
  </si>
  <si>
    <t>ISABELLA</t>
  </si>
  <si>
    <t>0:38:01</t>
  </si>
  <si>
    <t>BUCCI</t>
  </si>
  <si>
    <t>ETTORE</t>
  </si>
  <si>
    <t>POLISPORTIVA MORANDI GUALTIERO</t>
  </si>
  <si>
    <t>0:39:19</t>
  </si>
  <si>
    <t>GIAMPIERI</t>
  </si>
  <si>
    <t>BEATRICE</t>
  </si>
  <si>
    <t>0:40:26</t>
  </si>
  <si>
    <t>FRANCAVILLA</t>
  </si>
  <si>
    <t>ORLANDO</t>
  </si>
  <si>
    <t>0:40:38</t>
  </si>
  <si>
    <t>LAPADULA</t>
  </si>
  <si>
    <t>VELIA MARIA</t>
  </si>
  <si>
    <t>CHESI</t>
  </si>
  <si>
    <t>G.P. AVIS PAGLIARE</t>
  </si>
  <si>
    <t>0:40:51</t>
  </si>
  <si>
    <t>0:40:53</t>
  </si>
  <si>
    <t>TARONI</t>
  </si>
  <si>
    <t>AUTONOMA</t>
  </si>
  <si>
    <t>0:41:04</t>
  </si>
  <si>
    <t>FILIERI</t>
  </si>
  <si>
    <t>ALFONSO</t>
  </si>
  <si>
    <t>0:43:32</t>
  </si>
  <si>
    <t>PAPA</t>
  </si>
  <si>
    <t>MARIA LUISA</t>
  </si>
  <si>
    <t>F65+</t>
  </si>
  <si>
    <t>0:46:37</t>
  </si>
  <si>
    <t>DESSÌ</t>
  </si>
  <si>
    <t>0:49:25</t>
  </si>
  <si>
    <t>NOTARI</t>
  </si>
  <si>
    <t>0:52:44</t>
  </si>
  <si>
    <t>L'ASTradacorsa 4ª edizione</t>
  </si>
  <si>
    <t>Villa Pamphili - Roma (RM) Italia - Sabato 21/05/2011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</si>
  <si>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</si>
  <si>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</si>
  <si>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</si>
  <si>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</si>
  <si>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</si>
  <si>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</si>
  <si>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</si>
  <si>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</si>
  <si>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</si>
  <si>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</si>
  <si>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</si>
  <si>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GIORGIO</t>
  </si>
  <si>
    <t>MAURIZIO</t>
  </si>
  <si>
    <t>ALESSANDRO</t>
  </si>
  <si>
    <t>GIOVANNI</t>
  </si>
  <si>
    <t>ANDREA</t>
  </si>
  <si>
    <t>FRANCESCO</t>
  </si>
  <si>
    <t>MARIO</t>
  </si>
  <si>
    <t>MASSIMILIANO</t>
  </si>
  <si>
    <t>ANTONIO</t>
  </si>
  <si>
    <t>PIETRO</t>
  </si>
  <si>
    <t>ROMANO</t>
  </si>
  <si>
    <t>ROSSI</t>
  </si>
  <si>
    <t>ROBERTO</t>
  </si>
  <si>
    <t>CAVALLARO</t>
  </si>
  <si>
    <t>GIUSEPPE</t>
  </si>
  <si>
    <t>ANGELO</t>
  </si>
  <si>
    <t>GABRIELE</t>
  </si>
  <si>
    <t>ANTONIETTA</t>
  </si>
  <si>
    <t>RENZO</t>
  </si>
  <si>
    <t>SANDRO</t>
  </si>
  <si>
    <t>MICHELE</t>
  </si>
  <si>
    <t>GIAMPIERO</t>
  </si>
  <si>
    <t>CLAUDIO</t>
  </si>
  <si>
    <t>MARCO</t>
  </si>
  <si>
    <t>FABIO</t>
  </si>
  <si>
    <t>ANNALISA</t>
  </si>
  <si>
    <t>PAOLO</t>
  </si>
  <si>
    <t>DANIEL</t>
  </si>
  <si>
    <t>SIMONE</t>
  </si>
  <si>
    <t>LAURA</t>
  </si>
  <si>
    <t>PODISTI MARATONA DI ROMA</t>
  </si>
  <si>
    <t>RICCARDO</t>
  </si>
  <si>
    <t>BRUNO</t>
  </si>
  <si>
    <t>DANIELA</t>
  </si>
  <si>
    <t>LUCIANO</t>
  </si>
  <si>
    <t>MASSIMO</t>
  </si>
  <si>
    <t>CARLO</t>
  </si>
  <si>
    <t>LUIGI</t>
  </si>
  <si>
    <t>FAUSTO</t>
  </si>
  <si>
    <t>COLECCHIA</t>
  </si>
  <si>
    <t>STEFANO</t>
  </si>
  <si>
    <t>PALMA</t>
  </si>
  <si>
    <t>ALFREDO</t>
  </si>
  <si>
    <t>A.S.D. PODISTICA SOLIDARIETA'</t>
  </si>
  <si>
    <t>M35</t>
  </si>
  <si>
    <t>M60</t>
  </si>
  <si>
    <t>M40</t>
  </si>
  <si>
    <t>M45</t>
  </si>
  <si>
    <t>M55</t>
  </si>
  <si>
    <t>M50</t>
  </si>
  <si>
    <t>F45</t>
  </si>
  <si>
    <t>F35</t>
  </si>
  <si>
    <t>F50</t>
  </si>
  <si>
    <t>F40</t>
  </si>
  <si>
    <t>F60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</si>
</sst>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13" fillId="4" borderId="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workbookViewId="0" topLeftCell="A1">
      <pane ySplit="3" topLeftCell="BM4" activePane="bottomLeft" state="frozen"/>
      <selection pane="topLeft" activeCell="A1" sqref="A1"/>
      <selection pane="bottomLeft" activeCell="E131" sqref="E131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4" t="s">
        <v>313</v>
      </c>
      <c r="B1" s="24"/>
      <c r="C1" s="24"/>
      <c r="D1" s="24"/>
      <c r="E1" s="24"/>
      <c r="F1" s="24"/>
      <c r="G1" s="24"/>
      <c r="H1" s="24"/>
      <c r="I1" s="24"/>
    </row>
    <row r="2" spans="1:9" ht="24.75" customHeight="1">
      <c r="A2" s="25" t="s">
        <v>314</v>
      </c>
      <c r="B2" s="25"/>
      <c r="C2" s="25"/>
      <c r="D2" s="25"/>
      <c r="E2" s="25"/>
      <c r="F2" s="25"/>
      <c r="G2" s="25"/>
      <c r="H2" s="3" t="s">
        <v>315</v>
      </c>
      <c r="I2" s="4">
        <v>6</v>
      </c>
    </row>
    <row r="3" spans="1:9" ht="37.5" customHeight="1">
      <c r="A3" s="5" t="s">
        <v>316</v>
      </c>
      <c r="B3" s="6" t="s">
        <v>317</v>
      </c>
      <c r="C3" s="7" t="s">
        <v>318</v>
      </c>
      <c r="D3" s="7" t="s">
        <v>319</v>
      </c>
      <c r="E3" s="8" t="s">
        <v>320</v>
      </c>
      <c r="F3" s="9" t="s">
        <v>321</v>
      </c>
      <c r="G3" s="9" t="s">
        <v>322</v>
      </c>
      <c r="H3" s="10" t="s">
        <v>323</v>
      </c>
      <c r="I3" s="10" t="s">
        <v>324</v>
      </c>
    </row>
    <row r="4" spans="1:9" s="11" customFormat="1" ht="15" customHeight="1">
      <c r="A4" s="15">
        <v>1</v>
      </c>
      <c r="B4" s="16" t="s">
        <v>0</v>
      </c>
      <c r="C4" s="16" t="s">
        <v>354</v>
      </c>
      <c r="D4" s="15" t="s">
        <v>1</v>
      </c>
      <c r="E4" s="16" t="s">
        <v>2</v>
      </c>
      <c r="F4" s="15" t="s">
        <v>3</v>
      </c>
      <c r="G4" s="15" t="str">
        <f aca="true" t="shared" si="0" ref="G4:G67">TEXT(INT((HOUR(F4)*3600+MINUTE(F4)*60+SECOND(F4))/$I$2/60),"0")&amp;"."&amp;TEXT(MOD((HOUR(F4)*3600+MINUTE(F4)*60+SECOND(F4))/$I$2,60),"00")&amp;"/km"</f>
        <v>3.25/km</v>
      </c>
      <c r="H4" s="20">
        <f aca="true" t="shared" si="1" ref="H4:H31">F4-$F$4</f>
        <v>0</v>
      </c>
      <c r="I4" s="20">
        <f>F4-INDEX($F$4:$F$396,MATCH(D4,$D$4:$D$396,0))</f>
        <v>0</v>
      </c>
    </row>
    <row r="5" spans="1:9" s="11" customFormat="1" ht="15" customHeight="1">
      <c r="A5" s="17">
        <v>2</v>
      </c>
      <c r="B5" s="18" t="s">
        <v>4</v>
      </c>
      <c r="C5" s="18" t="s">
        <v>330</v>
      </c>
      <c r="D5" s="17" t="s">
        <v>1</v>
      </c>
      <c r="E5" s="18" t="s">
        <v>5</v>
      </c>
      <c r="F5" s="17" t="s">
        <v>6</v>
      </c>
      <c r="G5" s="17" t="str">
        <f t="shared" si="0"/>
        <v>3.28/km</v>
      </c>
      <c r="H5" s="21">
        <f t="shared" si="1"/>
        <v>0.00023148148148148355</v>
      </c>
      <c r="I5" s="21">
        <f>F5-INDEX($F$4:$F$396,MATCH(D5,$D$4:$D$396,0))</f>
        <v>0.00023148148148148355</v>
      </c>
    </row>
    <row r="6" spans="1:9" s="11" customFormat="1" ht="15" customHeight="1">
      <c r="A6" s="17">
        <v>3</v>
      </c>
      <c r="B6" s="18" t="s">
        <v>7</v>
      </c>
      <c r="C6" s="18" t="s">
        <v>8</v>
      </c>
      <c r="D6" s="17" t="s">
        <v>372</v>
      </c>
      <c r="E6" s="18" t="s">
        <v>9</v>
      </c>
      <c r="F6" s="17" t="s">
        <v>10</v>
      </c>
      <c r="G6" s="17" t="str">
        <f t="shared" si="0"/>
        <v>3.29/km</v>
      </c>
      <c r="H6" s="21">
        <f t="shared" si="1"/>
        <v>0.00028935185185185314</v>
      </c>
      <c r="I6" s="21">
        <f>F6-INDEX($F$4:$F$396,MATCH(D6,$D$4:$D$396,0))</f>
        <v>0</v>
      </c>
    </row>
    <row r="7" spans="1:9" s="11" customFormat="1" ht="15" customHeight="1">
      <c r="A7" s="17">
        <v>4</v>
      </c>
      <c r="B7" s="18" t="s">
        <v>11</v>
      </c>
      <c r="C7" s="18" t="s">
        <v>349</v>
      </c>
      <c r="D7" s="17" t="s">
        <v>370</v>
      </c>
      <c r="E7" s="18" t="s">
        <v>12</v>
      </c>
      <c r="F7" s="17" t="s">
        <v>13</v>
      </c>
      <c r="G7" s="17" t="str">
        <f t="shared" si="0"/>
        <v>3.30/km</v>
      </c>
      <c r="H7" s="21">
        <f t="shared" si="1"/>
        <v>0.00040509259259259404</v>
      </c>
      <c r="I7" s="21">
        <f>F7-INDEX($F$4:$F$396,MATCH(D7,$D$4:$D$396,0))</f>
        <v>0</v>
      </c>
    </row>
    <row r="8" spans="1:9" s="11" customFormat="1" ht="15" customHeight="1">
      <c r="A8" s="17">
        <v>5</v>
      </c>
      <c r="B8" s="18" t="s">
        <v>14</v>
      </c>
      <c r="C8" s="18" t="s">
        <v>15</v>
      </c>
      <c r="D8" s="17" t="s">
        <v>370</v>
      </c>
      <c r="E8" s="18" t="s">
        <v>16</v>
      </c>
      <c r="F8" s="17" t="s">
        <v>17</v>
      </c>
      <c r="G8" s="17" t="str">
        <f t="shared" si="0"/>
        <v>3.38/km</v>
      </c>
      <c r="H8" s="21">
        <f t="shared" si="1"/>
        <v>0.0009259259259259273</v>
      </c>
      <c r="I8" s="21">
        <f>F8-INDEX($F$4:$F$396,MATCH(D8,$D$4:$D$396,0))</f>
        <v>0.0005208333333333332</v>
      </c>
    </row>
    <row r="9" spans="1:9" s="11" customFormat="1" ht="15" customHeight="1">
      <c r="A9" s="17">
        <v>6</v>
      </c>
      <c r="B9" s="18" t="s">
        <v>18</v>
      </c>
      <c r="C9" s="18" t="s">
        <v>350</v>
      </c>
      <c r="D9" s="17" t="s">
        <v>370</v>
      </c>
      <c r="E9" s="18" t="s">
        <v>19</v>
      </c>
      <c r="F9" s="17" t="s">
        <v>20</v>
      </c>
      <c r="G9" s="17" t="str">
        <f t="shared" si="0"/>
        <v>3.40/km</v>
      </c>
      <c r="H9" s="21">
        <f t="shared" si="1"/>
        <v>0.0010879629629629625</v>
      </c>
      <c r="I9" s="21">
        <f>F9-INDEX($F$4:$F$396,MATCH(D9,$D$4:$D$396,0))</f>
        <v>0.0006828703703703684</v>
      </c>
    </row>
    <row r="10" spans="1:9" s="11" customFormat="1" ht="15" customHeight="1">
      <c r="A10" s="17">
        <v>7</v>
      </c>
      <c r="B10" s="18" t="s">
        <v>21</v>
      </c>
      <c r="C10" s="18" t="s">
        <v>329</v>
      </c>
      <c r="D10" s="17" t="s">
        <v>372</v>
      </c>
      <c r="E10" s="18" t="s">
        <v>22</v>
      </c>
      <c r="F10" s="17" t="s">
        <v>23</v>
      </c>
      <c r="G10" s="17" t="str">
        <f t="shared" si="0"/>
        <v>3.43/km</v>
      </c>
      <c r="H10" s="21">
        <f t="shared" si="1"/>
        <v>0.0012847222222222236</v>
      </c>
      <c r="I10" s="21">
        <f>F10-INDEX($F$4:$F$396,MATCH(D10,$D$4:$D$396,0))</f>
        <v>0.0009953703703703704</v>
      </c>
    </row>
    <row r="11" spans="1:9" s="11" customFormat="1" ht="15" customHeight="1">
      <c r="A11" s="17">
        <v>8</v>
      </c>
      <c r="B11" s="18" t="s">
        <v>24</v>
      </c>
      <c r="C11" s="18" t="s">
        <v>350</v>
      </c>
      <c r="D11" s="17" t="s">
        <v>370</v>
      </c>
      <c r="E11" s="18" t="s">
        <v>25</v>
      </c>
      <c r="F11" s="17" t="s">
        <v>26</v>
      </c>
      <c r="G11" s="17" t="str">
        <f t="shared" si="0"/>
        <v>3.48/km</v>
      </c>
      <c r="H11" s="21">
        <f t="shared" si="1"/>
        <v>0.0016550925925925934</v>
      </c>
      <c r="I11" s="21">
        <f>F11-INDEX($F$4:$F$396,MATCH(D11,$D$4:$D$396,0))</f>
        <v>0.0012499999999999994</v>
      </c>
    </row>
    <row r="12" spans="1:9" s="11" customFormat="1" ht="15" customHeight="1">
      <c r="A12" s="17">
        <v>9</v>
      </c>
      <c r="B12" s="18" t="s">
        <v>27</v>
      </c>
      <c r="C12" s="18" t="s">
        <v>350</v>
      </c>
      <c r="D12" s="17" t="s">
        <v>371</v>
      </c>
      <c r="E12" s="18" t="s">
        <v>28</v>
      </c>
      <c r="F12" s="17" t="s">
        <v>29</v>
      </c>
      <c r="G12" s="17" t="str">
        <f t="shared" si="0"/>
        <v>3.50/km</v>
      </c>
      <c r="H12" s="21">
        <f t="shared" si="1"/>
        <v>0.0017824074074074062</v>
      </c>
      <c r="I12" s="21">
        <f>F12-INDEX($F$4:$F$396,MATCH(D12,$D$4:$D$396,0))</f>
        <v>0</v>
      </c>
    </row>
    <row r="13" spans="1:9" s="11" customFormat="1" ht="15" customHeight="1">
      <c r="A13" s="17">
        <v>10</v>
      </c>
      <c r="B13" s="18" t="s">
        <v>30</v>
      </c>
      <c r="C13" s="18" t="s">
        <v>31</v>
      </c>
      <c r="D13" s="17" t="s">
        <v>373</v>
      </c>
      <c r="E13" s="18" t="s">
        <v>32</v>
      </c>
      <c r="F13" s="17" t="s">
        <v>33</v>
      </c>
      <c r="G13" s="17" t="str">
        <f t="shared" si="0"/>
        <v>3.53/km</v>
      </c>
      <c r="H13" s="21">
        <f t="shared" si="1"/>
        <v>0.0019791666666666673</v>
      </c>
      <c r="I13" s="21">
        <f>F13-INDEX($F$4:$F$396,MATCH(D13,$D$4:$D$396,0))</f>
        <v>0</v>
      </c>
    </row>
    <row r="14" spans="1:9" s="11" customFormat="1" ht="15" customHeight="1">
      <c r="A14" s="17">
        <v>11</v>
      </c>
      <c r="B14" s="18" t="s">
        <v>34</v>
      </c>
      <c r="C14" s="18" t="s">
        <v>35</v>
      </c>
      <c r="D14" s="17" t="s">
        <v>370</v>
      </c>
      <c r="E14" s="18" t="s">
        <v>36</v>
      </c>
      <c r="F14" s="17" t="s">
        <v>37</v>
      </c>
      <c r="G14" s="17" t="str">
        <f t="shared" si="0"/>
        <v>3.56/km</v>
      </c>
      <c r="H14" s="21">
        <f t="shared" si="1"/>
        <v>0.0021643518518518513</v>
      </c>
      <c r="I14" s="21">
        <f>F14-INDEX($F$4:$F$396,MATCH(D14,$D$4:$D$396,0))</f>
        <v>0.0017592592592592573</v>
      </c>
    </row>
    <row r="15" spans="1:9" s="11" customFormat="1" ht="15" customHeight="1">
      <c r="A15" s="17">
        <v>12</v>
      </c>
      <c r="B15" s="18" t="s">
        <v>38</v>
      </c>
      <c r="C15" s="18" t="s">
        <v>39</v>
      </c>
      <c r="D15" s="17" t="s">
        <v>370</v>
      </c>
      <c r="E15" s="18" t="s">
        <v>40</v>
      </c>
      <c r="F15" s="17" t="s">
        <v>41</v>
      </c>
      <c r="G15" s="17" t="str">
        <f t="shared" si="0"/>
        <v>3.56/km</v>
      </c>
      <c r="H15" s="21">
        <f t="shared" si="1"/>
        <v>0.002210648148148149</v>
      </c>
      <c r="I15" s="21">
        <f>F15-INDEX($F$4:$F$396,MATCH(D15,$D$4:$D$396,0))</f>
        <v>0.001805555555555555</v>
      </c>
    </row>
    <row r="16" spans="1:9" s="11" customFormat="1" ht="15" customHeight="1">
      <c r="A16" s="17">
        <v>13</v>
      </c>
      <c r="B16" s="18" t="s">
        <v>42</v>
      </c>
      <c r="C16" s="18" t="s">
        <v>43</v>
      </c>
      <c r="D16" s="17" t="s">
        <v>370</v>
      </c>
      <c r="E16" s="18" t="s">
        <v>44</v>
      </c>
      <c r="F16" s="17" t="s">
        <v>45</v>
      </c>
      <c r="G16" s="17" t="str">
        <f t="shared" si="0"/>
        <v>3.57/km</v>
      </c>
      <c r="H16" s="21">
        <f t="shared" si="1"/>
        <v>0.0022337962962962997</v>
      </c>
      <c r="I16" s="21">
        <f>F16-INDEX($F$4:$F$396,MATCH(D16,$D$4:$D$396,0))</f>
        <v>0.0018287037037037056</v>
      </c>
    </row>
    <row r="17" spans="1:9" s="11" customFormat="1" ht="15" customHeight="1">
      <c r="A17" s="17">
        <v>14</v>
      </c>
      <c r="B17" s="18" t="s">
        <v>46</v>
      </c>
      <c r="C17" s="18" t="s">
        <v>47</v>
      </c>
      <c r="D17" s="17" t="s">
        <v>1</v>
      </c>
      <c r="E17" s="18" t="s">
        <v>32</v>
      </c>
      <c r="F17" s="17" t="s">
        <v>48</v>
      </c>
      <c r="G17" s="17" t="str">
        <f t="shared" si="0"/>
        <v>3.58/km</v>
      </c>
      <c r="H17" s="21">
        <f t="shared" si="1"/>
        <v>0.0023148148148148147</v>
      </c>
      <c r="I17" s="21">
        <f>F17-INDEX($F$4:$F$396,MATCH(D17,$D$4:$D$396,0))</f>
        <v>0.0023148148148148147</v>
      </c>
    </row>
    <row r="18" spans="1:9" s="11" customFormat="1" ht="15" customHeight="1">
      <c r="A18" s="17">
        <v>15</v>
      </c>
      <c r="B18" s="18" t="s">
        <v>49</v>
      </c>
      <c r="C18" s="18" t="s">
        <v>347</v>
      </c>
      <c r="D18" s="17" t="s">
        <v>372</v>
      </c>
      <c r="E18" s="18" t="s">
        <v>50</v>
      </c>
      <c r="F18" s="17" t="s">
        <v>51</v>
      </c>
      <c r="G18" s="17" t="str">
        <f t="shared" si="0"/>
        <v>3.58/km</v>
      </c>
      <c r="H18" s="21">
        <f t="shared" si="1"/>
        <v>0.0023263888888888883</v>
      </c>
      <c r="I18" s="21">
        <f>F18-INDEX($F$4:$F$396,MATCH(D18,$D$4:$D$396,0))</f>
        <v>0.002037037037037035</v>
      </c>
    </row>
    <row r="19" spans="1:9" s="11" customFormat="1" ht="15" customHeight="1">
      <c r="A19" s="17">
        <v>16</v>
      </c>
      <c r="B19" s="18" t="s">
        <v>52</v>
      </c>
      <c r="C19" s="18" t="s">
        <v>344</v>
      </c>
      <c r="D19" s="17" t="s">
        <v>374</v>
      </c>
      <c r="E19" s="18" t="s">
        <v>12</v>
      </c>
      <c r="F19" s="17" t="s">
        <v>53</v>
      </c>
      <c r="G19" s="17" t="str">
        <f t="shared" si="0"/>
        <v>4.01/km</v>
      </c>
      <c r="H19" s="21">
        <f t="shared" si="1"/>
        <v>0.002534722222222223</v>
      </c>
      <c r="I19" s="21">
        <f>F19-INDEX($F$4:$F$396,MATCH(D19,$D$4:$D$396,0))</f>
        <v>0</v>
      </c>
    </row>
    <row r="20" spans="1:9" s="11" customFormat="1" ht="15" customHeight="1">
      <c r="A20" s="17">
        <v>17</v>
      </c>
      <c r="B20" s="18" t="s">
        <v>54</v>
      </c>
      <c r="C20" s="18" t="s">
        <v>55</v>
      </c>
      <c r="D20" s="17" t="s">
        <v>374</v>
      </c>
      <c r="E20" s="18" t="s">
        <v>32</v>
      </c>
      <c r="F20" s="17" t="s">
        <v>56</v>
      </c>
      <c r="G20" s="17" t="str">
        <f t="shared" si="0"/>
        <v>4.02/km</v>
      </c>
      <c r="H20" s="21">
        <f t="shared" si="1"/>
        <v>0.0025694444444444436</v>
      </c>
      <c r="I20" s="21">
        <f>F20-INDEX($F$4:$F$396,MATCH(D20,$D$4:$D$396,0))</f>
        <v>3.472222222222071E-05</v>
      </c>
    </row>
    <row r="21" spans="1:9" s="11" customFormat="1" ht="15" customHeight="1">
      <c r="A21" s="17">
        <v>18</v>
      </c>
      <c r="B21" s="18" t="s">
        <v>57</v>
      </c>
      <c r="C21" s="18" t="s">
        <v>334</v>
      </c>
      <c r="D21" s="17" t="s">
        <v>372</v>
      </c>
      <c r="E21" s="18" t="s">
        <v>58</v>
      </c>
      <c r="F21" s="17" t="s">
        <v>59</v>
      </c>
      <c r="G21" s="17" t="str">
        <f t="shared" si="0"/>
        <v>4.03/km</v>
      </c>
      <c r="H21" s="21">
        <f t="shared" si="1"/>
        <v>0.002650462962962962</v>
      </c>
      <c r="I21" s="21">
        <f>F21-INDEX($F$4:$F$396,MATCH(D21,$D$4:$D$396,0))</f>
        <v>0.002361111111111109</v>
      </c>
    </row>
    <row r="22" spans="1:9" s="11" customFormat="1" ht="15" customHeight="1">
      <c r="A22" s="17">
        <v>19</v>
      </c>
      <c r="B22" s="18" t="s">
        <v>60</v>
      </c>
      <c r="C22" s="18" t="s">
        <v>349</v>
      </c>
      <c r="D22" s="17" t="s">
        <v>370</v>
      </c>
      <c r="E22" s="18" t="s">
        <v>12</v>
      </c>
      <c r="F22" s="17" t="s">
        <v>61</v>
      </c>
      <c r="G22" s="17" t="str">
        <f t="shared" si="0"/>
        <v>4.03/km</v>
      </c>
      <c r="H22" s="21">
        <f t="shared" si="1"/>
        <v>0.0026851851851851863</v>
      </c>
      <c r="I22" s="21">
        <f>F22-INDEX($F$4:$F$396,MATCH(D22,$D$4:$D$396,0))</f>
        <v>0.0022800925925925922</v>
      </c>
    </row>
    <row r="23" spans="1:9" s="11" customFormat="1" ht="15" customHeight="1">
      <c r="A23" s="17">
        <v>20</v>
      </c>
      <c r="B23" s="18" t="s">
        <v>62</v>
      </c>
      <c r="C23" s="18" t="s">
        <v>362</v>
      </c>
      <c r="D23" s="17" t="s">
        <v>373</v>
      </c>
      <c r="E23" s="18" t="s">
        <v>63</v>
      </c>
      <c r="F23" s="17" t="s">
        <v>64</v>
      </c>
      <c r="G23" s="17" t="str">
        <f t="shared" si="0"/>
        <v>4.04/km</v>
      </c>
      <c r="H23" s="21">
        <f t="shared" si="1"/>
        <v>0.002754629629629631</v>
      </c>
      <c r="I23" s="21">
        <f>F23-INDEX($F$4:$F$396,MATCH(D23,$D$4:$D$396,0))</f>
        <v>0.0007754629629629639</v>
      </c>
    </row>
    <row r="24" spans="1:9" s="11" customFormat="1" ht="15" customHeight="1">
      <c r="A24" s="17">
        <v>21</v>
      </c>
      <c r="B24" s="18" t="s">
        <v>65</v>
      </c>
      <c r="C24" s="18" t="s">
        <v>328</v>
      </c>
      <c r="D24" s="17" t="s">
        <v>375</v>
      </c>
      <c r="E24" s="18" t="s">
        <v>66</v>
      </c>
      <c r="F24" s="17" t="s">
        <v>67</v>
      </c>
      <c r="G24" s="17" t="str">
        <f t="shared" si="0"/>
        <v>4.06/km</v>
      </c>
      <c r="H24" s="21">
        <f t="shared" si="1"/>
        <v>0.0028587962962962968</v>
      </c>
      <c r="I24" s="21">
        <f>F24-INDEX($F$4:$F$396,MATCH(D24,$D$4:$D$396,0))</f>
        <v>0</v>
      </c>
    </row>
    <row r="25" spans="1:9" s="11" customFormat="1" ht="15" customHeight="1">
      <c r="A25" s="17">
        <v>22</v>
      </c>
      <c r="B25" s="18" t="s">
        <v>68</v>
      </c>
      <c r="C25" s="18" t="s">
        <v>69</v>
      </c>
      <c r="D25" s="17" t="s">
        <v>370</v>
      </c>
      <c r="E25" s="18" t="s">
        <v>32</v>
      </c>
      <c r="F25" s="17" t="s">
        <v>70</v>
      </c>
      <c r="G25" s="17" t="str">
        <f t="shared" si="0"/>
        <v>4.06/km</v>
      </c>
      <c r="H25" s="21">
        <f t="shared" si="1"/>
        <v>0.0028703703703703703</v>
      </c>
      <c r="I25" s="21">
        <f>F25-INDEX($F$4:$F$396,MATCH(D25,$D$4:$D$396,0))</f>
        <v>0.0024652777777777763</v>
      </c>
    </row>
    <row r="26" spans="1:9" s="11" customFormat="1" ht="15" customHeight="1">
      <c r="A26" s="17">
        <v>23</v>
      </c>
      <c r="B26" s="18" t="s">
        <v>71</v>
      </c>
      <c r="C26" s="18" t="s">
        <v>346</v>
      </c>
      <c r="D26" s="17" t="s">
        <v>372</v>
      </c>
      <c r="E26" s="18" t="s">
        <v>28</v>
      </c>
      <c r="F26" s="17" t="s">
        <v>72</v>
      </c>
      <c r="G26" s="17" t="str">
        <f t="shared" si="0"/>
        <v>4.07/km</v>
      </c>
      <c r="H26" s="21">
        <f t="shared" si="1"/>
        <v>0.002974537037037036</v>
      </c>
      <c r="I26" s="21">
        <f>F26-INDEX($F$4:$F$396,MATCH(D26,$D$4:$D$396,0))</f>
        <v>0.002685185185185183</v>
      </c>
    </row>
    <row r="27" spans="1:9" s="12" customFormat="1" ht="15" customHeight="1">
      <c r="A27" s="17">
        <v>24</v>
      </c>
      <c r="B27" s="18" t="s">
        <v>342</v>
      </c>
      <c r="C27" s="18" t="s">
        <v>351</v>
      </c>
      <c r="D27" s="17" t="s">
        <v>377</v>
      </c>
      <c r="E27" s="18" t="s">
        <v>73</v>
      </c>
      <c r="F27" s="17" t="s">
        <v>74</v>
      </c>
      <c r="G27" s="17" t="str">
        <f t="shared" si="0"/>
        <v>4.08/km</v>
      </c>
      <c r="H27" s="21">
        <f t="shared" si="1"/>
        <v>0.0029861111111111095</v>
      </c>
      <c r="I27" s="21">
        <f>F27-INDEX($F$4:$F$396,MATCH(D27,$D$4:$D$396,0))</f>
        <v>0</v>
      </c>
    </row>
    <row r="28" spans="1:9" s="11" customFormat="1" ht="15" customHeight="1">
      <c r="A28" s="17">
        <v>25</v>
      </c>
      <c r="B28" s="18" t="s">
        <v>68</v>
      </c>
      <c r="C28" s="18" t="s">
        <v>75</v>
      </c>
      <c r="D28" s="17" t="s">
        <v>370</v>
      </c>
      <c r="E28" s="18" t="s">
        <v>32</v>
      </c>
      <c r="F28" s="17" t="s">
        <v>76</v>
      </c>
      <c r="G28" s="17" t="str">
        <f t="shared" si="0"/>
        <v>4.09/km</v>
      </c>
      <c r="H28" s="21">
        <f t="shared" si="1"/>
        <v>0.003055555555555558</v>
      </c>
      <c r="I28" s="21">
        <f>F28-INDEX($F$4:$F$396,MATCH(D28,$D$4:$D$396,0))</f>
        <v>0.002650462962962964</v>
      </c>
    </row>
    <row r="29" spans="1:9" s="11" customFormat="1" ht="15" customHeight="1">
      <c r="A29" s="17">
        <v>26</v>
      </c>
      <c r="B29" s="18" t="s">
        <v>77</v>
      </c>
      <c r="C29" s="18" t="s">
        <v>334</v>
      </c>
      <c r="D29" s="17" t="s">
        <v>1</v>
      </c>
      <c r="E29" s="18" t="s">
        <v>78</v>
      </c>
      <c r="F29" s="17" t="s">
        <v>79</v>
      </c>
      <c r="G29" s="17" t="str">
        <f t="shared" si="0"/>
        <v>4.10/km</v>
      </c>
      <c r="H29" s="21">
        <f t="shared" si="1"/>
        <v>0.0031249999999999993</v>
      </c>
      <c r="I29" s="21">
        <f>F29-INDEX($F$4:$F$396,MATCH(D29,$D$4:$D$396,0))</f>
        <v>0.0031249999999999993</v>
      </c>
    </row>
    <row r="30" spans="1:9" s="11" customFormat="1" ht="15" customHeight="1">
      <c r="A30" s="17">
        <v>27</v>
      </c>
      <c r="B30" s="18" t="s">
        <v>80</v>
      </c>
      <c r="C30" s="18" t="s">
        <v>357</v>
      </c>
      <c r="D30" s="17" t="s">
        <v>374</v>
      </c>
      <c r="E30" s="18" t="s">
        <v>81</v>
      </c>
      <c r="F30" s="17" t="s">
        <v>82</v>
      </c>
      <c r="G30" s="17" t="str">
        <f t="shared" si="0"/>
        <v>4.11/km</v>
      </c>
      <c r="H30" s="21">
        <f t="shared" si="1"/>
        <v>0.0031944444444444477</v>
      </c>
      <c r="I30" s="21">
        <f>F30-INDEX($F$4:$F$396,MATCH(D30,$D$4:$D$396,0))</f>
        <v>0.0006597222222222247</v>
      </c>
    </row>
    <row r="31" spans="1:9" s="11" customFormat="1" ht="15" customHeight="1">
      <c r="A31" s="17">
        <v>28</v>
      </c>
      <c r="B31" s="18" t="s">
        <v>57</v>
      </c>
      <c r="C31" s="18" t="s">
        <v>349</v>
      </c>
      <c r="D31" s="17" t="s">
        <v>373</v>
      </c>
      <c r="E31" s="18" t="s">
        <v>83</v>
      </c>
      <c r="F31" s="17" t="s">
        <v>84</v>
      </c>
      <c r="G31" s="17" t="str">
        <f t="shared" si="0"/>
        <v>4.11/km</v>
      </c>
      <c r="H31" s="21">
        <f t="shared" si="1"/>
        <v>0.0032175925925925913</v>
      </c>
      <c r="I31" s="21">
        <f>F31-INDEX($F$4:$F$396,MATCH(D31,$D$4:$D$396,0))</f>
        <v>0.001238425925925924</v>
      </c>
    </row>
    <row r="32" spans="1:9" s="11" customFormat="1" ht="15" customHeight="1">
      <c r="A32" s="17">
        <v>29</v>
      </c>
      <c r="B32" s="18" t="s">
        <v>339</v>
      </c>
      <c r="C32" s="18" t="s">
        <v>327</v>
      </c>
      <c r="D32" s="17" t="s">
        <v>375</v>
      </c>
      <c r="E32" s="18" t="s">
        <v>66</v>
      </c>
      <c r="F32" s="17" t="s">
        <v>85</v>
      </c>
      <c r="G32" s="17" t="str">
        <f t="shared" si="0"/>
        <v>4.12/km</v>
      </c>
      <c r="H32" s="21">
        <f aca="true" t="shared" si="2" ref="H32:H95">F32-$F$4</f>
        <v>0.0032870370370370362</v>
      </c>
      <c r="I32" s="21">
        <f>F32-INDEX($F$4:$F$396,MATCH(D32,$D$4:$D$396,0))</f>
        <v>0.00042824074074073945</v>
      </c>
    </row>
    <row r="33" spans="1:9" s="11" customFormat="1" ht="15" customHeight="1">
      <c r="A33" s="17">
        <v>30</v>
      </c>
      <c r="B33" s="18" t="s">
        <v>86</v>
      </c>
      <c r="C33" s="18" t="s">
        <v>330</v>
      </c>
      <c r="D33" s="17" t="s">
        <v>372</v>
      </c>
      <c r="E33" s="18" t="s">
        <v>81</v>
      </c>
      <c r="F33" s="17" t="s">
        <v>87</v>
      </c>
      <c r="G33" s="17" t="str">
        <f t="shared" si="0"/>
        <v>4.13/km</v>
      </c>
      <c r="H33" s="21">
        <f t="shared" si="2"/>
        <v>0.0033912037037037053</v>
      </c>
      <c r="I33" s="21">
        <f>F33-INDEX($F$4:$F$396,MATCH(D33,$D$4:$D$396,0))</f>
        <v>0.003101851851851852</v>
      </c>
    </row>
    <row r="34" spans="1:9" s="11" customFormat="1" ht="15" customHeight="1">
      <c r="A34" s="17">
        <v>31</v>
      </c>
      <c r="B34" s="18" t="s">
        <v>88</v>
      </c>
      <c r="C34" s="18" t="s">
        <v>352</v>
      </c>
      <c r="D34" s="17" t="s">
        <v>1</v>
      </c>
      <c r="E34" s="18" t="s">
        <v>89</v>
      </c>
      <c r="F34" s="17" t="s">
        <v>90</v>
      </c>
      <c r="G34" s="17" t="str">
        <f t="shared" si="0"/>
        <v>4.15/km</v>
      </c>
      <c r="H34" s="21">
        <f t="shared" si="2"/>
        <v>0.003518518518518518</v>
      </c>
      <c r="I34" s="21">
        <f>F34-INDEX($F$4:$F$396,MATCH(D34,$D$4:$D$396,0))</f>
        <v>0.003518518518518518</v>
      </c>
    </row>
    <row r="35" spans="1:9" s="11" customFormat="1" ht="15" customHeight="1">
      <c r="A35" s="17">
        <v>32</v>
      </c>
      <c r="B35" s="18" t="s">
        <v>91</v>
      </c>
      <c r="C35" s="18" t="s">
        <v>331</v>
      </c>
      <c r="D35" s="17" t="s">
        <v>373</v>
      </c>
      <c r="E35" s="18" t="s">
        <v>92</v>
      </c>
      <c r="F35" s="17" t="s">
        <v>93</v>
      </c>
      <c r="G35" s="17" t="str">
        <f t="shared" si="0"/>
        <v>4.17/km</v>
      </c>
      <c r="H35" s="21">
        <f t="shared" si="2"/>
        <v>0.0036458333333333343</v>
      </c>
      <c r="I35" s="21">
        <f>F35-INDEX($F$4:$F$396,MATCH(D35,$D$4:$D$396,0))</f>
        <v>0.001666666666666667</v>
      </c>
    </row>
    <row r="36" spans="1:9" s="11" customFormat="1" ht="15" customHeight="1">
      <c r="A36" s="17">
        <v>33</v>
      </c>
      <c r="B36" s="18" t="s">
        <v>94</v>
      </c>
      <c r="C36" s="18" t="s">
        <v>335</v>
      </c>
      <c r="D36" s="17" t="s">
        <v>375</v>
      </c>
      <c r="E36" s="18" t="s">
        <v>12</v>
      </c>
      <c r="F36" s="17" t="s">
        <v>95</v>
      </c>
      <c r="G36" s="17" t="str">
        <f t="shared" si="0"/>
        <v>4.18/km</v>
      </c>
      <c r="H36" s="21">
        <f t="shared" si="2"/>
        <v>0.0036921296296296285</v>
      </c>
      <c r="I36" s="21">
        <f>F36-INDEX($F$4:$F$396,MATCH(D36,$D$4:$D$396,0))</f>
        <v>0.0008333333333333318</v>
      </c>
    </row>
    <row r="37" spans="1:9" s="11" customFormat="1" ht="15" customHeight="1">
      <c r="A37" s="17">
        <v>34</v>
      </c>
      <c r="B37" s="18" t="s">
        <v>52</v>
      </c>
      <c r="C37" s="18" t="s">
        <v>96</v>
      </c>
      <c r="D37" s="17" t="s">
        <v>372</v>
      </c>
      <c r="E37" s="18" t="s">
        <v>97</v>
      </c>
      <c r="F37" s="17" t="s">
        <v>98</v>
      </c>
      <c r="G37" s="17" t="str">
        <f t="shared" si="0"/>
        <v>4.18/km</v>
      </c>
      <c r="H37" s="21">
        <f t="shared" si="2"/>
        <v>0.003715277777777779</v>
      </c>
      <c r="I37" s="21">
        <f>F37-INDEX($F$4:$F$396,MATCH(D37,$D$4:$D$396,0))</f>
        <v>0.003425925925925926</v>
      </c>
    </row>
    <row r="38" spans="1:9" s="11" customFormat="1" ht="15" customHeight="1">
      <c r="A38" s="17">
        <v>35</v>
      </c>
      <c r="B38" s="18" t="s">
        <v>99</v>
      </c>
      <c r="C38" s="18" t="s">
        <v>327</v>
      </c>
      <c r="D38" s="17" t="s">
        <v>371</v>
      </c>
      <c r="E38" s="18" t="s">
        <v>50</v>
      </c>
      <c r="F38" s="17" t="s">
        <v>100</v>
      </c>
      <c r="G38" s="17" t="str">
        <f t="shared" si="0"/>
        <v>4.22/km</v>
      </c>
      <c r="H38" s="21">
        <f t="shared" si="2"/>
        <v>0.003981481481481482</v>
      </c>
      <c r="I38" s="21">
        <f>F38-INDEX($F$4:$F$396,MATCH(D38,$D$4:$D$396,0))</f>
        <v>0.0021990740740740755</v>
      </c>
    </row>
    <row r="39" spans="1:9" s="11" customFormat="1" ht="15" customHeight="1">
      <c r="A39" s="17">
        <v>36</v>
      </c>
      <c r="B39" s="18" t="s">
        <v>101</v>
      </c>
      <c r="C39" s="18" t="s">
        <v>331</v>
      </c>
      <c r="D39" s="17" t="s">
        <v>370</v>
      </c>
      <c r="E39" s="18" t="s">
        <v>102</v>
      </c>
      <c r="F39" s="17" t="s">
        <v>103</v>
      </c>
      <c r="G39" s="17" t="str">
        <f t="shared" si="0"/>
        <v>4.22/km</v>
      </c>
      <c r="H39" s="21">
        <f t="shared" si="2"/>
        <v>0.003993055555555555</v>
      </c>
      <c r="I39" s="21">
        <f>F39-INDEX($F$4:$F$396,MATCH(D39,$D$4:$D$396,0))</f>
        <v>0.003587962962962961</v>
      </c>
    </row>
    <row r="40" spans="1:9" s="11" customFormat="1" ht="15" customHeight="1">
      <c r="A40" s="17">
        <v>37</v>
      </c>
      <c r="B40" s="18" t="s">
        <v>104</v>
      </c>
      <c r="C40" s="18" t="s">
        <v>105</v>
      </c>
      <c r="D40" s="17" t="s">
        <v>373</v>
      </c>
      <c r="E40" s="18" t="s">
        <v>12</v>
      </c>
      <c r="F40" s="17" t="s">
        <v>106</v>
      </c>
      <c r="G40" s="17" t="str">
        <f t="shared" si="0"/>
        <v>4.24/km</v>
      </c>
      <c r="H40" s="21">
        <f t="shared" si="2"/>
        <v>0.004097222222222224</v>
      </c>
      <c r="I40" s="21">
        <f>F40-INDEX($F$4:$F$396,MATCH(D40,$D$4:$D$396,0))</f>
        <v>0.002118055555555557</v>
      </c>
    </row>
    <row r="41" spans="1:9" s="11" customFormat="1" ht="15" customHeight="1">
      <c r="A41" s="17">
        <v>38</v>
      </c>
      <c r="B41" s="18" t="s">
        <v>107</v>
      </c>
      <c r="C41" s="18" t="s">
        <v>331</v>
      </c>
      <c r="D41" s="17" t="s">
        <v>374</v>
      </c>
      <c r="E41" s="18" t="s">
        <v>66</v>
      </c>
      <c r="F41" s="17" t="s">
        <v>108</v>
      </c>
      <c r="G41" s="17" t="str">
        <f t="shared" si="0"/>
        <v>4.24/km</v>
      </c>
      <c r="H41" s="21">
        <f t="shared" si="2"/>
        <v>0.004108796296296298</v>
      </c>
      <c r="I41" s="21">
        <f>F41-INDEX($F$4:$F$396,MATCH(D41,$D$4:$D$396,0))</f>
        <v>0.001574074074074075</v>
      </c>
    </row>
    <row r="42" spans="1:9" s="11" customFormat="1" ht="15" customHeight="1">
      <c r="A42" s="17">
        <v>39</v>
      </c>
      <c r="B42" s="18" t="s">
        <v>109</v>
      </c>
      <c r="C42" s="18" t="s">
        <v>110</v>
      </c>
      <c r="D42" s="17" t="s">
        <v>377</v>
      </c>
      <c r="E42" s="18" t="s">
        <v>12</v>
      </c>
      <c r="F42" s="17" t="s">
        <v>111</v>
      </c>
      <c r="G42" s="17" t="str">
        <f t="shared" si="0"/>
        <v>4.24/km</v>
      </c>
      <c r="H42" s="21">
        <f t="shared" si="2"/>
        <v>0.004155092592592592</v>
      </c>
      <c r="I42" s="21">
        <f>F42-INDEX($F$4:$F$396,MATCH(D42,$D$4:$D$396,0))</f>
        <v>0.0011689814814814826</v>
      </c>
    </row>
    <row r="43" spans="1:9" s="11" customFormat="1" ht="15" customHeight="1">
      <c r="A43" s="17">
        <v>40</v>
      </c>
      <c r="B43" s="18" t="s">
        <v>112</v>
      </c>
      <c r="C43" s="18" t="s">
        <v>366</v>
      </c>
      <c r="D43" s="17" t="s">
        <v>374</v>
      </c>
      <c r="E43" s="18" t="s">
        <v>12</v>
      </c>
      <c r="F43" s="17" t="s">
        <v>111</v>
      </c>
      <c r="G43" s="17" t="str">
        <f t="shared" si="0"/>
        <v>4.24/km</v>
      </c>
      <c r="H43" s="21">
        <f t="shared" si="2"/>
        <v>0.004155092592592592</v>
      </c>
      <c r="I43" s="21">
        <f>F43-INDEX($F$4:$F$396,MATCH(D43,$D$4:$D$396,0))</f>
        <v>0.0016203703703703692</v>
      </c>
    </row>
    <row r="44" spans="1:9" s="11" customFormat="1" ht="15" customHeight="1">
      <c r="A44" s="17">
        <v>41</v>
      </c>
      <c r="B44" s="18" t="s">
        <v>113</v>
      </c>
      <c r="C44" s="18" t="s">
        <v>332</v>
      </c>
      <c r="D44" s="17" t="s">
        <v>374</v>
      </c>
      <c r="E44" s="18" t="s">
        <v>12</v>
      </c>
      <c r="F44" s="17" t="s">
        <v>114</v>
      </c>
      <c r="G44" s="17" t="str">
        <f t="shared" si="0"/>
        <v>4.26/km</v>
      </c>
      <c r="H44" s="21">
        <f t="shared" si="2"/>
        <v>0.004236111111111111</v>
      </c>
      <c r="I44" s="21">
        <f>F44-INDEX($F$4:$F$396,MATCH(D44,$D$4:$D$396,0))</f>
        <v>0.0017013888888888877</v>
      </c>
    </row>
    <row r="45" spans="1:9" s="11" customFormat="1" ht="15" customHeight="1">
      <c r="A45" s="17">
        <v>42</v>
      </c>
      <c r="B45" s="18" t="s">
        <v>115</v>
      </c>
      <c r="C45" s="18" t="s">
        <v>327</v>
      </c>
      <c r="D45" s="17" t="s">
        <v>373</v>
      </c>
      <c r="E45" s="18" t="s">
        <v>32</v>
      </c>
      <c r="F45" s="17" t="s">
        <v>116</v>
      </c>
      <c r="G45" s="17" t="str">
        <f t="shared" si="0"/>
        <v>4.26/km</v>
      </c>
      <c r="H45" s="21">
        <f t="shared" si="2"/>
        <v>0.004293981481481482</v>
      </c>
      <c r="I45" s="21">
        <f>F45-INDEX($F$4:$F$396,MATCH(D45,$D$4:$D$396,0))</f>
        <v>0.0023148148148148147</v>
      </c>
    </row>
    <row r="46" spans="1:9" s="11" customFormat="1" ht="15" customHeight="1">
      <c r="A46" s="17">
        <v>43</v>
      </c>
      <c r="B46" s="18" t="s">
        <v>117</v>
      </c>
      <c r="C46" s="18" t="s">
        <v>326</v>
      </c>
      <c r="D46" s="17" t="s">
        <v>372</v>
      </c>
      <c r="E46" s="18" t="s">
        <v>12</v>
      </c>
      <c r="F46" s="17" t="s">
        <v>118</v>
      </c>
      <c r="G46" s="17" t="str">
        <f t="shared" si="0"/>
        <v>4.28/km</v>
      </c>
      <c r="H46" s="21">
        <f t="shared" si="2"/>
        <v>0.004386574074074074</v>
      </c>
      <c r="I46" s="21">
        <f>F46-INDEX($F$4:$F$396,MATCH(D46,$D$4:$D$396,0))</f>
        <v>0.004097222222222221</v>
      </c>
    </row>
    <row r="47" spans="1:9" s="11" customFormat="1" ht="15" customHeight="1">
      <c r="A47" s="17">
        <v>44</v>
      </c>
      <c r="B47" s="18" t="s">
        <v>119</v>
      </c>
      <c r="C47" s="18" t="s">
        <v>361</v>
      </c>
      <c r="D47" s="17" t="s">
        <v>373</v>
      </c>
      <c r="E47" s="18" t="s">
        <v>36</v>
      </c>
      <c r="F47" s="17" t="s">
        <v>120</v>
      </c>
      <c r="G47" s="17" t="str">
        <f t="shared" si="0"/>
        <v>4.31/km</v>
      </c>
      <c r="H47" s="21">
        <f t="shared" si="2"/>
        <v>0.004606481481481482</v>
      </c>
      <c r="I47" s="21">
        <f>F47-INDEX($F$4:$F$396,MATCH(D47,$D$4:$D$396,0))</f>
        <v>0.002627314814814815</v>
      </c>
    </row>
    <row r="48" spans="1:9" s="11" customFormat="1" ht="15" customHeight="1">
      <c r="A48" s="17">
        <v>45</v>
      </c>
      <c r="B48" s="18" t="s">
        <v>121</v>
      </c>
      <c r="C48" s="18" t="s">
        <v>122</v>
      </c>
      <c r="D48" s="17" t="s">
        <v>373</v>
      </c>
      <c r="E48" s="18" t="s">
        <v>66</v>
      </c>
      <c r="F48" s="17" t="s">
        <v>123</v>
      </c>
      <c r="G48" s="17" t="str">
        <f t="shared" si="0"/>
        <v>4.32/km</v>
      </c>
      <c r="H48" s="21">
        <f t="shared" si="2"/>
        <v>0.004699074074074074</v>
      </c>
      <c r="I48" s="21">
        <f>F48-INDEX($F$4:$F$396,MATCH(D48,$D$4:$D$396,0))</f>
        <v>0.002719907407407407</v>
      </c>
    </row>
    <row r="49" spans="1:9" s="11" customFormat="1" ht="15" customHeight="1">
      <c r="A49" s="17">
        <v>46</v>
      </c>
      <c r="B49" s="18" t="s">
        <v>124</v>
      </c>
      <c r="C49" s="18" t="s">
        <v>361</v>
      </c>
      <c r="D49" s="17" t="s">
        <v>373</v>
      </c>
      <c r="E49" s="18" t="s">
        <v>125</v>
      </c>
      <c r="F49" s="17" t="s">
        <v>126</v>
      </c>
      <c r="G49" s="17" t="str">
        <f t="shared" si="0"/>
        <v>4.33/km</v>
      </c>
      <c r="H49" s="21">
        <f t="shared" si="2"/>
        <v>0.004733796296296295</v>
      </c>
      <c r="I49" s="21">
        <f>F49-INDEX($F$4:$F$396,MATCH(D49,$D$4:$D$396,0))</f>
        <v>0.0027546296296296277</v>
      </c>
    </row>
    <row r="50" spans="1:9" s="11" customFormat="1" ht="15" customHeight="1">
      <c r="A50" s="17">
        <v>47</v>
      </c>
      <c r="B50" s="18" t="s">
        <v>127</v>
      </c>
      <c r="C50" s="18" t="s">
        <v>128</v>
      </c>
      <c r="D50" s="17" t="s">
        <v>373</v>
      </c>
      <c r="E50" s="18" t="s">
        <v>50</v>
      </c>
      <c r="F50" s="17" t="s">
        <v>129</v>
      </c>
      <c r="G50" s="17" t="str">
        <f t="shared" si="0"/>
        <v>4.34/km</v>
      </c>
      <c r="H50" s="21">
        <f t="shared" si="2"/>
        <v>0.004814814814814817</v>
      </c>
      <c r="I50" s="21">
        <f>F50-INDEX($F$4:$F$396,MATCH(D50,$D$4:$D$396,0))</f>
        <v>0.0028356481481481496</v>
      </c>
    </row>
    <row r="51" spans="1:9" s="11" customFormat="1" ht="15" customHeight="1">
      <c r="A51" s="17">
        <v>48</v>
      </c>
      <c r="B51" s="18" t="s">
        <v>130</v>
      </c>
      <c r="C51" s="18" t="s">
        <v>131</v>
      </c>
      <c r="D51" s="17" t="s">
        <v>377</v>
      </c>
      <c r="E51" s="18" t="s">
        <v>132</v>
      </c>
      <c r="F51" s="17" t="s">
        <v>133</v>
      </c>
      <c r="G51" s="17" t="str">
        <f t="shared" si="0"/>
        <v>4.35/km</v>
      </c>
      <c r="H51" s="21">
        <f t="shared" si="2"/>
        <v>0.004861111111111111</v>
      </c>
      <c r="I51" s="21">
        <f>F51-INDEX($F$4:$F$396,MATCH(D51,$D$4:$D$396,0))</f>
        <v>0.0018750000000000017</v>
      </c>
    </row>
    <row r="52" spans="1:9" s="11" customFormat="1" ht="15" customHeight="1">
      <c r="A52" s="17">
        <v>49</v>
      </c>
      <c r="B52" s="18" t="s">
        <v>134</v>
      </c>
      <c r="C52" s="18" t="s">
        <v>341</v>
      </c>
      <c r="D52" s="17" t="s">
        <v>135</v>
      </c>
      <c r="E52" s="18" t="s">
        <v>28</v>
      </c>
      <c r="F52" s="17" t="s">
        <v>136</v>
      </c>
      <c r="G52" s="17" t="str">
        <f t="shared" si="0"/>
        <v>4.35/km</v>
      </c>
      <c r="H52" s="21">
        <f t="shared" si="2"/>
        <v>0.004872685185185185</v>
      </c>
      <c r="I52" s="21">
        <f>F52-INDEX($F$4:$F$396,MATCH(D52,$D$4:$D$396,0))</f>
        <v>0</v>
      </c>
    </row>
    <row r="53" spans="1:9" s="13" customFormat="1" ht="15" customHeight="1">
      <c r="A53" s="17">
        <v>50</v>
      </c>
      <c r="B53" s="18" t="s">
        <v>137</v>
      </c>
      <c r="C53" s="18" t="s">
        <v>332</v>
      </c>
      <c r="D53" s="17" t="s">
        <v>375</v>
      </c>
      <c r="E53" s="18" t="s">
        <v>138</v>
      </c>
      <c r="F53" s="17" t="s">
        <v>139</v>
      </c>
      <c r="G53" s="17" t="str">
        <f t="shared" si="0"/>
        <v>4.38/km</v>
      </c>
      <c r="H53" s="21">
        <f t="shared" si="2"/>
        <v>0.0050925925925925965</v>
      </c>
      <c r="I53" s="21">
        <f>F53-INDEX($F$4:$F$396,MATCH(D53,$D$4:$D$396,0))</f>
        <v>0.0022337962962962997</v>
      </c>
    </row>
    <row r="54" spans="1:9" s="11" customFormat="1" ht="15" customHeight="1">
      <c r="A54" s="17">
        <v>51</v>
      </c>
      <c r="B54" s="18" t="s">
        <v>140</v>
      </c>
      <c r="C54" s="18" t="s">
        <v>350</v>
      </c>
      <c r="D54" s="17" t="s">
        <v>370</v>
      </c>
      <c r="E54" s="18" t="s">
        <v>141</v>
      </c>
      <c r="F54" s="17" t="s">
        <v>142</v>
      </c>
      <c r="G54" s="17" t="str">
        <f t="shared" si="0"/>
        <v>4.38/km</v>
      </c>
      <c r="H54" s="21">
        <f t="shared" si="2"/>
        <v>0.005127314814814814</v>
      </c>
      <c r="I54" s="21">
        <f>F54-INDEX($F$4:$F$396,MATCH(D54,$D$4:$D$396,0))</f>
        <v>0.00472222222222222</v>
      </c>
    </row>
    <row r="55" spans="1:9" s="11" customFormat="1" ht="15" customHeight="1">
      <c r="A55" s="17">
        <v>52</v>
      </c>
      <c r="B55" s="18" t="s">
        <v>143</v>
      </c>
      <c r="C55" s="18" t="s">
        <v>144</v>
      </c>
      <c r="D55" s="17" t="s">
        <v>375</v>
      </c>
      <c r="E55" s="18" t="s">
        <v>12</v>
      </c>
      <c r="F55" s="17" t="s">
        <v>145</v>
      </c>
      <c r="G55" s="17" t="str">
        <f t="shared" si="0"/>
        <v>4.41/km</v>
      </c>
      <c r="H55" s="21">
        <f t="shared" si="2"/>
        <v>0.005300925925925928</v>
      </c>
      <c r="I55" s="21">
        <f>F55-INDEX($F$4:$F$396,MATCH(D55,$D$4:$D$396,0))</f>
        <v>0.002442129629629631</v>
      </c>
    </row>
    <row r="56" spans="1:9" s="11" customFormat="1" ht="15" customHeight="1">
      <c r="A56" s="17">
        <v>53</v>
      </c>
      <c r="B56" s="18" t="s">
        <v>146</v>
      </c>
      <c r="C56" s="18" t="s">
        <v>147</v>
      </c>
      <c r="D56" s="17" t="s">
        <v>370</v>
      </c>
      <c r="E56" s="18" t="s">
        <v>12</v>
      </c>
      <c r="F56" s="17" t="s">
        <v>148</v>
      </c>
      <c r="G56" s="17" t="str">
        <f t="shared" si="0"/>
        <v>4.42/km</v>
      </c>
      <c r="H56" s="21">
        <f t="shared" si="2"/>
        <v>0.0053587962962962955</v>
      </c>
      <c r="I56" s="21">
        <f>F56-INDEX($F$4:$F$396,MATCH(D56,$D$4:$D$396,0))</f>
        <v>0.0049537037037037015</v>
      </c>
    </row>
    <row r="57" spans="1:9" s="11" customFormat="1" ht="15" customHeight="1">
      <c r="A57" s="17">
        <v>54</v>
      </c>
      <c r="B57" s="18" t="s">
        <v>149</v>
      </c>
      <c r="C57" s="18" t="s">
        <v>350</v>
      </c>
      <c r="D57" s="17" t="s">
        <v>370</v>
      </c>
      <c r="E57" s="18" t="s">
        <v>150</v>
      </c>
      <c r="F57" s="17" t="s">
        <v>151</v>
      </c>
      <c r="G57" s="17" t="str">
        <f t="shared" si="0"/>
        <v>4.42/km</v>
      </c>
      <c r="H57" s="21">
        <f t="shared" si="2"/>
        <v>0.005370370370370369</v>
      </c>
      <c r="I57" s="21">
        <f>F57-INDEX($F$4:$F$396,MATCH(D57,$D$4:$D$396,0))</f>
        <v>0.004965277777777775</v>
      </c>
    </row>
    <row r="58" spans="1:9" s="11" customFormat="1" ht="15" customHeight="1">
      <c r="A58" s="17">
        <v>55</v>
      </c>
      <c r="B58" s="18" t="s">
        <v>152</v>
      </c>
      <c r="C58" s="18" t="s">
        <v>153</v>
      </c>
      <c r="D58" s="17" t="s">
        <v>154</v>
      </c>
      <c r="E58" s="18" t="s">
        <v>125</v>
      </c>
      <c r="F58" s="17" t="s">
        <v>155</v>
      </c>
      <c r="G58" s="17" t="str">
        <f t="shared" si="0"/>
        <v>4.42/km</v>
      </c>
      <c r="H58" s="21">
        <f t="shared" si="2"/>
        <v>0.005393518518518516</v>
      </c>
      <c r="I58" s="21">
        <f>F58-INDEX($F$4:$F$396,MATCH(D58,$D$4:$D$396,0))</f>
        <v>0</v>
      </c>
    </row>
    <row r="59" spans="1:9" s="11" customFormat="1" ht="15" customHeight="1">
      <c r="A59" s="17">
        <v>56</v>
      </c>
      <c r="B59" s="18" t="s">
        <v>337</v>
      </c>
      <c r="C59" s="18" t="s">
        <v>328</v>
      </c>
      <c r="D59" s="17" t="s">
        <v>372</v>
      </c>
      <c r="E59" s="18" t="s">
        <v>12</v>
      </c>
      <c r="F59" s="17" t="s">
        <v>156</v>
      </c>
      <c r="G59" s="17" t="str">
        <f t="shared" si="0"/>
        <v>4.43/km</v>
      </c>
      <c r="H59" s="21">
        <f t="shared" si="2"/>
        <v>0.005462962962962965</v>
      </c>
      <c r="I59" s="21">
        <f>F59-INDEX($F$4:$F$396,MATCH(D59,$D$4:$D$396,0))</f>
        <v>0.0051736111111111115</v>
      </c>
    </row>
    <row r="60" spans="1:9" s="11" customFormat="1" ht="15" customHeight="1">
      <c r="A60" s="28">
        <v>57</v>
      </c>
      <c r="B60" s="29" t="s">
        <v>157</v>
      </c>
      <c r="C60" s="29" t="s">
        <v>353</v>
      </c>
      <c r="D60" s="28" t="s">
        <v>375</v>
      </c>
      <c r="E60" s="29" t="s">
        <v>369</v>
      </c>
      <c r="F60" s="28" t="s">
        <v>158</v>
      </c>
      <c r="G60" s="28" t="str">
        <f t="shared" si="0"/>
        <v>4.44/km</v>
      </c>
      <c r="H60" s="30">
        <f t="shared" si="2"/>
        <v>0.0055324074074074095</v>
      </c>
      <c r="I60" s="30">
        <f>F60-INDEX($F$4:$F$396,MATCH(D60,$D$4:$D$396,0))</f>
        <v>0.0026736111111111127</v>
      </c>
    </row>
    <row r="61" spans="1:9" s="11" customFormat="1" ht="15" customHeight="1">
      <c r="A61" s="17">
        <v>58</v>
      </c>
      <c r="B61" s="18" t="s">
        <v>159</v>
      </c>
      <c r="C61" s="18" t="s">
        <v>160</v>
      </c>
      <c r="D61" s="17" t="s">
        <v>378</v>
      </c>
      <c r="E61" s="18" t="s">
        <v>73</v>
      </c>
      <c r="F61" s="17" t="s">
        <v>161</v>
      </c>
      <c r="G61" s="17" t="str">
        <f t="shared" si="0"/>
        <v>4.45/km</v>
      </c>
      <c r="H61" s="21">
        <f t="shared" si="2"/>
        <v>0.005613425925925928</v>
      </c>
      <c r="I61" s="21">
        <f>F61-INDEX($F$4:$F$396,MATCH(D61,$D$4:$D$396,0))</f>
        <v>0</v>
      </c>
    </row>
    <row r="62" spans="1:9" s="11" customFormat="1" ht="15" customHeight="1">
      <c r="A62" s="17">
        <v>59</v>
      </c>
      <c r="B62" s="18" t="s">
        <v>162</v>
      </c>
      <c r="C62" s="18" t="s">
        <v>333</v>
      </c>
      <c r="D62" s="17" t="s">
        <v>375</v>
      </c>
      <c r="E62" s="18" t="s">
        <v>12</v>
      </c>
      <c r="F62" s="17" t="s">
        <v>163</v>
      </c>
      <c r="G62" s="17" t="str">
        <f t="shared" si="0"/>
        <v>4.47/km</v>
      </c>
      <c r="H62" s="21">
        <f t="shared" si="2"/>
        <v>0.00570601851851852</v>
      </c>
      <c r="I62" s="21">
        <f>F62-INDEX($F$4:$F$396,MATCH(D62,$D$4:$D$396,0))</f>
        <v>0.002847222222222223</v>
      </c>
    </row>
    <row r="63" spans="1:9" s="11" customFormat="1" ht="15" customHeight="1">
      <c r="A63" s="17">
        <v>60</v>
      </c>
      <c r="B63" s="18" t="s">
        <v>164</v>
      </c>
      <c r="C63" s="18" t="s">
        <v>350</v>
      </c>
      <c r="D63" s="17" t="s">
        <v>375</v>
      </c>
      <c r="E63" s="18" t="s">
        <v>66</v>
      </c>
      <c r="F63" s="17" t="s">
        <v>165</v>
      </c>
      <c r="G63" s="17" t="str">
        <f t="shared" si="0"/>
        <v>4.47/km</v>
      </c>
      <c r="H63" s="21">
        <f t="shared" si="2"/>
        <v>0.005740740740740741</v>
      </c>
      <c r="I63" s="21">
        <f>F63-INDEX($F$4:$F$396,MATCH(D63,$D$4:$D$396,0))</f>
        <v>0.002881944444444444</v>
      </c>
    </row>
    <row r="64" spans="1:9" s="11" customFormat="1" ht="15" customHeight="1">
      <c r="A64" s="17">
        <v>61</v>
      </c>
      <c r="B64" s="18" t="s">
        <v>166</v>
      </c>
      <c r="C64" s="18" t="s">
        <v>338</v>
      </c>
      <c r="D64" s="17" t="s">
        <v>374</v>
      </c>
      <c r="E64" s="18" t="s">
        <v>12</v>
      </c>
      <c r="F64" s="17" t="s">
        <v>167</v>
      </c>
      <c r="G64" s="17" t="str">
        <f t="shared" si="0"/>
        <v>4.48/km</v>
      </c>
      <c r="H64" s="21">
        <f t="shared" si="2"/>
        <v>0.005810185185185186</v>
      </c>
      <c r="I64" s="21">
        <f>F64-INDEX($F$4:$F$396,MATCH(D64,$D$4:$D$396,0))</f>
        <v>0.0032754629629629627</v>
      </c>
    </row>
    <row r="65" spans="1:9" s="11" customFormat="1" ht="15" customHeight="1">
      <c r="A65" s="17">
        <v>62</v>
      </c>
      <c r="B65" s="18" t="s">
        <v>168</v>
      </c>
      <c r="C65" s="18" t="s">
        <v>169</v>
      </c>
      <c r="D65" s="17" t="s">
        <v>375</v>
      </c>
      <c r="E65" s="18" t="s">
        <v>12</v>
      </c>
      <c r="F65" s="17" t="s">
        <v>170</v>
      </c>
      <c r="G65" s="17" t="str">
        <f t="shared" si="0"/>
        <v>4.49/km</v>
      </c>
      <c r="H65" s="21">
        <f t="shared" si="2"/>
        <v>0.005844907407407406</v>
      </c>
      <c r="I65" s="21">
        <f>F65-INDEX($F$4:$F$396,MATCH(D65,$D$4:$D$396,0))</f>
        <v>0.0029861111111111095</v>
      </c>
    </row>
    <row r="66" spans="1:9" s="11" customFormat="1" ht="15" customHeight="1">
      <c r="A66" s="17">
        <v>63</v>
      </c>
      <c r="B66" s="18" t="s">
        <v>171</v>
      </c>
      <c r="C66" s="18" t="s">
        <v>128</v>
      </c>
      <c r="D66" s="17" t="s">
        <v>370</v>
      </c>
      <c r="E66" s="18" t="s">
        <v>172</v>
      </c>
      <c r="F66" s="17" t="s">
        <v>170</v>
      </c>
      <c r="G66" s="17" t="str">
        <f t="shared" si="0"/>
        <v>4.49/km</v>
      </c>
      <c r="H66" s="21">
        <f t="shared" si="2"/>
        <v>0.005844907407407406</v>
      </c>
      <c r="I66" s="21">
        <f>F66-INDEX($F$4:$F$396,MATCH(D66,$D$4:$D$396,0))</f>
        <v>0.005439814814814812</v>
      </c>
    </row>
    <row r="67" spans="1:9" s="11" customFormat="1" ht="15" customHeight="1">
      <c r="A67" s="17">
        <v>64</v>
      </c>
      <c r="B67" s="18" t="s">
        <v>173</v>
      </c>
      <c r="C67" s="18" t="s">
        <v>8</v>
      </c>
      <c r="D67" s="17" t="s">
        <v>374</v>
      </c>
      <c r="E67" s="18" t="s">
        <v>22</v>
      </c>
      <c r="F67" s="17" t="s">
        <v>174</v>
      </c>
      <c r="G67" s="17" t="str">
        <f t="shared" si="0"/>
        <v>4.51/km</v>
      </c>
      <c r="H67" s="21">
        <f t="shared" si="2"/>
        <v>0.0059722222222222225</v>
      </c>
      <c r="I67" s="21">
        <f>F67-INDEX($F$4:$F$396,MATCH(D67,$D$4:$D$396,0))</f>
        <v>0.0034374999999999996</v>
      </c>
    </row>
    <row r="68" spans="1:9" s="11" customFormat="1" ht="15" customHeight="1">
      <c r="A68" s="17">
        <v>65</v>
      </c>
      <c r="B68" s="18" t="s">
        <v>175</v>
      </c>
      <c r="C68" s="18" t="s">
        <v>328</v>
      </c>
      <c r="D68" s="17" t="s">
        <v>375</v>
      </c>
      <c r="E68" s="18" t="s">
        <v>66</v>
      </c>
      <c r="F68" s="17" t="s">
        <v>176</v>
      </c>
      <c r="G68" s="17" t="str">
        <f aca="true" t="shared" si="3" ref="G68:G124">TEXT(INT((HOUR(F68)*3600+MINUTE(F68)*60+SECOND(F68))/$I$2/60),"0")&amp;"."&amp;TEXT(MOD((HOUR(F68)*3600+MINUTE(F68)*60+SECOND(F68))/$I$2,60),"00")&amp;"/km"</f>
        <v>4.51/km</v>
      </c>
      <c r="H68" s="21">
        <f t="shared" si="2"/>
        <v>0.006030092592592594</v>
      </c>
      <c r="I68" s="21">
        <f>F68-INDEX($F$4:$F$396,MATCH(D68,$D$4:$D$396,0))</f>
        <v>0.003171296296296297</v>
      </c>
    </row>
    <row r="69" spans="1:9" s="11" customFormat="1" ht="15" customHeight="1">
      <c r="A69" s="17">
        <v>66</v>
      </c>
      <c r="B69" s="18" t="s">
        <v>177</v>
      </c>
      <c r="C69" s="18" t="s">
        <v>338</v>
      </c>
      <c r="D69" s="17" t="s">
        <v>373</v>
      </c>
      <c r="E69" s="18" t="s">
        <v>92</v>
      </c>
      <c r="F69" s="17" t="s">
        <v>178</v>
      </c>
      <c r="G69" s="17" t="str">
        <f t="shared" si="3"/>
        <v>4.54/km</v>
      </c>
      <c r="H69" s="21">
        <f t="shared" si="2"/>
        <v>0.006180555555555557</v>
      </c>
      <c r="I69" s="21">
        <f>F69-INDEX($F$4:$F$396,MATCH(D69,$D$4:$D$396,0))</f>
        <v>0.00420138888888889</v>
      </c>
    </row>
    <row r="70" spans="1:9" s="11" customFormat="1" ht="15" customHeight="1">
      <c r="A70" s="17">
        <v>67</v>
      </c>
      <c r="B70" s="18" t="s">
        <v>179</v>
      </c>
      <c r="C70" s="18" t="s">
        <v>359</v>
      </c>
      <c r="D70" s="17" t="s">
        <v>379</v>
      </c>
      <c r="E70" s="18" t="s">
        <v>50</v>
      </c>
      <c r="F70" s="17" t="s">
        <v>178</v>
      </c>
      <c r="G70" s="17" t="str">
        <f t="shared" si="3"/>
        <v>4.54/km</v>
      </c>
      <c r="H70" s="21">
        <f t="shared" si="2"/>
        <v>0.006180555555555557</v>
      </c>
      <c r="I70" s="21">
        <f>F70-INDEX($F$4:$F$396,MATCH(D70,$D$4:$D$396,0))</f>
        <v>0</v>
      </c>
    </row>
    <row r="71" spans="1:9" s="11" customFormat="1" ht="15" customHeight="1">
      <c r="A71" s="17">
        <v>68</v>
      </c>
      <c r="B71" s="18" t="s">
        <v>180</v>
      </c>
      <c r="C71" s="18" t="s">
        <v>348</v>
      </c>
      <c r="D71" s="17" t="s">
        <v>371</v>
      </c>
      <c r="E71" s="18" t="s">
        <v>66</v>
      </c>
      <c r="F71" s="17" t="s">
        <v>181</v>
      </c>
      <c r="G71" s="17" t="str">
        <f t="shared" si="3"/>
        <v>4.55/km</v>
      </c>
      <c r="H71" s="21">
        <f t="shared" si="2"/>
        <v>0.006284722222222223</v>
      </c>
      <c r="I71" s="21">
        <f>F71-INDEX($F$4:$F$396,MATCH(D71,$D$4:$D$396,0))</f>
        <v>0.004502314814814817</v>
      </c>
    </row>
    <row r="72" spans="1:9" s="11" customFormat="1" ht="15" customHeight="1">
      <c r="A72" s="17">
        <v>69</v>
      </c>
      <c r="B72" s="18" t="s">
        <v>182</v>
      </c>
      <c r="C72" s="18" t="s">
        <v>183</v>
      </c>
      <c r="D72" s="17" t="s">
        <v>154</v>
      </c>
      <c r="E72" s="18" t="s">
        <v>184</v>
      </c>
      <c r="F72" s="17" t="s">
        <v>185</v>
      </c>
      <c r="G72" s="17" t="str">
        <f t="shared" si="3"/>
        <v>4.55/km</v>
      </c>
      <c r="H72" s="21">
        <f t="shared" si="2"/>
        <v>0.006296296296296296</v>
      </c>
      <c r="I72" s="21">
        <f>F72-INDEX($F$4:$F$396,MATCH(D72,$D$4:$D$396,0))</f>
        <v>0.0009027777777777801</v>
      </c>
    </row>
    <row r="73" spans="1:9" s="11" customFormat="1" ht="15" customHeight="1">
      <c r="A73" s="17">
        <v>70</v>
      </c>
      <c r="B73" s="18" t="s">
        <v>186</v>
      </c>
      <c r="C73" s="18" t="s">
        <v>128</v>
      </c>
      <c r="D73" s="17" t="s">
        <v>373</v>
      </c>
      <c r="E73" s="18" t="s">
        <v>12</v>
      </c>
      <c r="F73" s="17" t="s">
        <v>187</v>
      </c>
      <c r="G73" s="17" t="str">
        <f t="shared" si="3"/>
        <v>4.56/km</v>
      </c>
      <c r="H73" s="21">
        <f t="shared" si="2"/>
        <v>0.006365740740740741</v>
      </c>
      <c r="I73" s="21">
        <f>F73-INDEX($F$4:$F$396,MATCH(D73,$D$4:$D$396,0))</f>
        <v>0.004386574074074074</v>
      </c>
    </row>
    <row r="74" spans="1:9" s="11" customFormat="1" ht="15" customHeight="1">
      <c r="A74" s="17">
        <v>71</v>
      </c>
      <c r="B74" s="18" t="s">
        <v>188</v>
      </c>
      <c r="C74" s="18" t="s">
        <v>338</v>
      </c>
      <c r="D74" s="17" t="s">
        <v>374</v>
      </c>
      <c r="E74" s="18" t="s">
        <v>66</v>
      </c>
      <c r="F74" s="17" t="s">
        <v>189</v>
      </c>
      <c r="G74" s="17" t="str">
        <f t="shared" si="3"/>
        <v>4.57/km</v>
      </c>
      <c r="H74" s="21">
        <f t="shared" si="2"/>
        <v>0.006423611111111113</v>
      </c>
      <c r="I74" s="21">
        <f>F74-INDEX($F$4:$F$396,MATCH(D74,$D$4:$D$396,0))</f>
        <v>0.0038888888888888896</v>
      </c>
    </row>
    <row r="75" spans="1:9" s="11" customFormat="1" ht="15" customHeight="1">
      <c r="A75" s="17">
        <v>72</v>
      </c>
      <c r="B75" s="18" t="s">
        <v>190</v>
      </c>
      <c r="C75" s="18" t="s">
        <v>329</v>
      </c>
      <c r="D75" s="17" t="s">
        <v>374</v>
      </c>
      <c r="E75" s="18" t="s">
        <v>191</v>
      </c>
      <c r="F75" s="17" t="s">
        <v>192</v>
      </c>
      <c r="G75" s="17" t="str">
        <f t="shared" si="3"/>
        <v>4.60/km</v>
      </c>
      <c r="H75" s="21">
        <f t="shared" si="2"/>
        <v>0.006597222222222223</v>
      </c>
      <c r="I75" s="21">
        <f>F75-INDEX($F$4:$F$396,MATCH(D75,$D$4:$D$396,0))</f>
        <v>0.0040625</v>
      </c>
    </row>
    <row r="76" spans="1:9" s="11" customFormat="1" ht="15" customHeight="1">
      <c r="A76" s="17">
        <v>73</v>
      </c>
      <c r="B76" s="18" t="s">
        <v>193</v>
      </c>
      <c r="C76" s="18" t="s">
        <v>340</v>
      </c>
      <c r="D76" s="17" t="s">
        <v>374</v>
      </c>
      <c r="E76" s="18" t="s">
        <v>73</v>
      </c>
      <c r="F76" s="17" t="s">
        <v>194</v>
      </c>
      <c r="G76" s="17" t="str">
        <f t="shared" si="3"/>
        <v>5.02/km</v>
      </c>
      <c r="H76" s="21">
        <f t="shared" si="2"/>
        <v>0.0067708333333333336</v>
      </c>
      <c r="I76" s="21">
        <f>F76-INDEX($F$4:$F$396,MATCH(D76,$D$4:$D$396,0))</f>
        <v>0.004236111111111111</v>
      </c>
    </row>
    <row r="77" spans="1:9" s="11" customFormat="1" ht="15" customHeight="1">
      <c r="A77" s="17">
        <v>74</v>
      </c>
      <c r="B77" s="18" t="s">
        <v>195</v>
      </c>
      <c r="C77" s="18" t="s">
        <v>196</v>
      </c>
      <c r="D77" s="17" t="s">
        <v>376</v>
      </c>
      <c r="E77" s="18" t="s">
        <v>197</v>
      </c>
      <c r="F77" s="17" t="s">
        <v>198</v>
      </c>
      <c r="G77" s="17" t="str">
        <f t="shared" si="3"/>
        <v>5.04/km</v>
      </c>
      <c r="H77" s="21">
        <f t="shared" si="2"/>
        <v>0.006921296296296297</v>
      </c>
      <c r="I77" s="21">
        <f>F77-INDEX($F$4:$F$396,MATCH(D77,$D$4:$D$396,0))</f>
        <v>0</v>
      </c>
    </row>
    <row r="78" spans="1:9" s="11" customFormat="1" ht="15" customHeight="1">
      <c r="A78" s="17">
        <v>75</v>
      </c>
      <c r="B78" s="18" t="s">
        <v>199</v>
      </c>
      <c r="C78" s="18" t="s">
        <v>131</v>
      </c>
      <c r="D78" s="17" t="s">
        <v>376</v>
      </c>
      <c r="E78" s="18" t="s">
        <v>12</v>
      </c>
      <c r="F78" s="17" t="s">
        <v>200</v>
      </c>
      <c r="G78" s="17" t="str">
        <f t="shared" si="3"/>
        <v>5.04/km</v>
      </c>
      <c r="H78" s="21">
        <f t="shared" si="2"/>
        <v>0.0069328703703703705</v>
      </c>
      <c r="I78" s="21">
        <f>F78-INDEX($F$4:$F$396,MATCH(D78,$D$4:$D$396,0))</f>
        <v>1.157407407407357E-05</v>
      </c>
    </row>
    <row r="79" spans="1:9" s="11" customFormat="1" ht="15" customHeight="1">
      <c r="A79" s="17">
        <v>76</v>
      </c>
      <c r="B79" s="18" t="s">
        <v>201</v>
      </c>
      <c r="C79" s="18" t="s">
        <v>327</v>
      </c>
      <c r="D79" s="17" t="s">
        <v>375</v>
      </c>
      <c r="E79" s="18" t="s">
        <v>66</v>
      </c>
      <c r="F79" s="17" t="s">
        <v>202</v>
      </c>
      <c r="G79" s="17" t="str">
        <f t="shared" si="3"/>
        <v>5.05/km</v>
      </c>
      <c r="H79" s="21">
        <f t="shared" si="2"/>
        <v>0.007002314814814819</v>
      </c>
      <c r="I79" s="21">
        <f>F79-INDEX($F$4:$F$396,MATCH(D79,$D$4:$D$396,0))</f>
        <v>0.004143518518518522</v>
      </c>
    </row>
    <row r="80" spans="1:9" s="13" customFormat="1" ht="15" customHeight="1">
      <c r="A80" s="17">
        <v>77</v>
      </c>
      <c r="B80" s="18" t="s">
        <v>203</v>
      </c>
      <c r="C80" s="18" t="s">
        <v>349</v>
      </c>
      <c r="D80" s="17" t="s">
        <v>375</v>
      </c>
      <c r="E80" s="18" t="s">
        <v>12</v>
      </c>
      <c r="F80" s="17" t="s">
        <v>204</v>
      </c>
      <c r="G80" s="17" t="str">
        <f t="shared" si="3"/>
        <v>5.07/km</v>
      </c>
      <c r="H80" s="21">
        <f t="shared" si="2"/>
        <v>0.007094907407407411</v>
      </c>
      <c r="I80" s="21">
        <f>F80-INDEX($F$4:$F$396,MATCH(D80,$D$4:$D$396,0))</f>
        <v>0.004236111111111114</v>
      </c>
    </row>
    <row r="81" spans="1:9" s="11" customFormat="1" ht="15" customHeight="1">
      <c r="A81" s="17">
        <v>78</v>
      </c>
      <c r="B81" s="18" t="s">
        <v>205</v>
      </c>
      <c r="C81" s="18" t="s">
        <v>338</v>
      </c>
      <c r="D81" s="17" t="s">
        <v>135</v>
      </c>
      <c r="E81" s="18" t="s">
        <v>50</v>
      </c>
      <c r="F81" s="17" t="s">
        <v>204</v>
      </c>
      <c r="G81" s="17" t="str">
        <f t="shared" si="3"/>
        <v>5.07/km</v>
      </c>
      <c r="H81" s="21">
        <f t="shared" si="2"/>
        <v>0.007094907407407411</v>
      </c>
      <c r="I81" s="21">
        <f>F81-INDEX($F$4:$F$396,MATCH(D81,$D$4:$D$396,0))</f>
        <v>0.002222222222222226</v>
      </c>
    </row>
    <row r="82" spans="1:9" s="11" customFormat="1" ht="15" customHeight="1">
      <c r="A82" s="17">
        <v>79</v>
      </c>
      <c r="B82" s="18" t="s">
        <v>206</v>
      </c>
      <c r="C82" s="18" t="s">
        <v>207</v>
      </c>
      <c r="D82" s="17" t="s">
        <v>377</v>
      </c>
      <c r="E82" s="18" t="s">
        <v>28</v>
      </c>
      <c r="F82" s="17" t="s">
        <v>208</v>
      </c>
      <c r="G82" s="17" t="str">
        <f t="shared" si="3"/>
        <v>5.07/km</v>
      </c>
      <c r="H82" s="21">
        <f t="shared" si="2"/>
        <v>0.007141203703703705</v>
      </c>
      <c r="I82" s="21">
        <f>F82-INDEX($F$4:$F$396,MATCH(D82,$D$4:$D$396,0))</f>
        <v>0.004155092592592596</v>
      </c>
    </row>
    <row r="83" spans="1:9" s="11" customFormat="1" ht="15" customHeight="1">
      <c r="A83" s="17">
        <v>80</v>
      </c>
      <c r="B83" s="18" t="s">
        <v>209</v>
      </c>
      <c r="C83" s="18" t="s">
        <v>331</v>
      </c>
      <c r="D83" s="17" t="s">
        <v>374</v>
      </c>
      <c r="E83" s="18" t="s">
        <v>32</v>
      </c>
      <c r="F83" s="17" t="s">
        <v>210</v>
      </c>
      <c r="G83" s="17" t="str">
        <f t="shared" si="3"/>
        <v>5.09/km</v>
      </c>
      <c r="H83" s="21">
        <f t="shared" si="2"/>
        <v>0.007233796296296297</v>
      </c>
      <c r="I83" s="21">
        <f>F83-INDEX($F$4:$F$396,MATCH(D83,$D$4:$D$396,0))</f>
        <v>0.004699074074074074</v>
      </c>
    </row>
    <row r="84" spans="1:9" ht="15" customHeight="1">
      <c r="A84" s="17">
        <v>81</v>
      </c>
      <c r="B84" s="18" t="s">
        <v>211</v>
      </c>
      <c r="C84" s="18" t="s">
        <v>207</v>
      </c>
      <c r="D84" s="17" t="s">
        <v>154</v>
      </c>
      <c r="E84" s="18" t="s">
        <v>12</v>
      </c>
      <c r="F84" s="17" t="s">
        <v>212</v>
      </c>
      <c r="G84" s="17" t="str">
        <f t="shared" si="3"/>
        <v>5.10/km</v>
      </c>
      <c r="H84" s="21">
        <f t="shared" si="2"/>
        <v>0.007337962962962963</v>
      </c>
      <c r="I84" s="21">
        <f>F84-INDEX($F$4:$F$396,MATCH(D84,$D$4:$D$396,0))</f>
        <v>0.0019444444444444466</v>
      </c>
    </row>
    <row r="85" spans="1:9" ht="15" customHeight="1">
      <c r="A85" s="28">
        <v>82</v>
      </c>
      <c r="B85" s="29" t="s">
        <v>213</v>
      </c>
      <c r="C85" s="29" t="s">
        <v>214</v>
      </c>
      <c r="D85" s="28" t="s">
        <v>378</v>
      </c>
      <c r="E85" s="29" t="s">
        <v>369</v>
      </c>
      <c r="F85" s="28" t="s">
        <v>215</v>
      </c>
      <c r="G85" s="28" t="str">
        <f t="shared" si="3"/>
        <v>5.11/km</v>
      </c>
      <c r="H85" s="30">
        <f t="shared" si="2"/>
        <v>0.007418981481481481</v>
      </c>
      <c r="I85" s="30">
        <f>F85-INDEX($F$4:$F$396,MATCH(D85,$D$4:$D$396,0))</f>
        <v>0.0018055555555555533</v>
      </c>
    </row>
    <row r="86" spans="1:9" ht="15" customHeight="1">
      <c r="A86" s="17">
        <v>83</v>
      </c>
      <c r="B86" s="18" t="s">
        <v>216</v>
      </c>
      <c r="C86" s="18" t="s">
        <v>355</v>
      </c>
      <c r="D86" s="17" t="s">
        <v>379</v>
      </c>
      <c r="E86" s="18" t="s">
        <v>83</v>
      </c>
      <c r="F86" s="17" t="s">
        <v>217</v>
      </c>
      <c r="G86" s="17" t="str">
        <f t="shared" si="3"/>
        <v>5.13/km</v>
      </c>
      <c r="H86" s="21">
        <f t="shared" si="2"/>
        <v>0.007500000000000003</v>
      </c>
      <c r="I86" s="21">
        <f>F86-INDEX($F$4:$F$396,MATCH(D86,$D$4:$D$396,0))</f>
        <v>0.001319444444444446</v>
      </c>
    </row>
    <row r="87" spans="1:9" ht="15" customHeight="1">
      <c r="A87" s="17">
        <v>84</v>
      </c>
      <c r="B87" s="18" t="s">
        <v>218</v>
      </c>
      <c r="C87" s="18" t="s">
        <v>363</v>
      </c>
      <c r="D87" s="17" t="s">
        <v>373</v>
      </c>
      <c r="E87" s="18" t="s">
        <v>73</v>
      </c>
      <c r="F87" s="17" t="s">
        <v>219</v>
      </c>
      <c r="G87" s="17" t="str">
        <f t="shared" si="3"/>
        <v>5.15/km</v>
      </c>
      <c r="H87" s="21">
        <f t="shared" si="2"/>
        <v>0.0076388888888888895</v>
      </c>
      <c r="I87" s="21">
        <f>F87-INDEX($F$4:$F$396,MATCH(D87,$D$4:$D$396,0))</f>
        <v>0.005659722222222222</v>
      </c>
    </row>
    <row r="88" spans="1:9" ht="15" customHeight="1">
      <c r="A88" s="17">
        <v>85</v>
      </c>
      <c r="B88" s="18" t="s">
        <v>220</v>
      </c>
      <c r="C88" s="18" t="s">
        <v>221</v>
      </c>
      <c r="D88" s="17" t="s">
        <v>375</v>
      </c>
      <c r="E88" s="18" t="s">
        <v>222</v>
      </c>
      <c r="F88" s="17" t="s">
        <v>223</v>
      </c>
      <c r="G88" s="17" t="str">
        <f t="shared" si="3"/>
        <v>5.17/km</v>
      </c>
      <c r="H88" s="21">
        <f t="shared" si="2"/>
        <v>0.00782407407407407</v>
      </c>
      <c r="I88" s="21">
        <f>F88-INDEX($F$4:$F$396,MATCH(D88,$D$4:$D$396,0))</f>
        <v>0.004965277777777773</v>
      </c>
    </row>
    <row r="89" spans="1:9" ht="15" customHeight="1">
      <c r="A89" s="17">
        <v>86</v>
      </c>
      <c r="B89" s="18" t="s">
        <v>224</v>
      </c>
      <c r="C89" s="18" t="s">
        <v>327</v>
      </c>
      <c r="D89" s="17" t="s">
        <v>371</v>
      </c>
      <c r="E89" s="18" t="s">
        <v>225</v>
      </c>
      <c r="F89" s="17" t="s">
        <v>226</v>
      </c>
      <c r="G89" s="17" t="str">
        <f t="shared" si="3"/>
        <v>5.18/km</v>
      </c>
      <c r="H89" s="21">
        <f t="shared" si="2"/>
        <v>0.007905092592592592</v>
      </c>
      <c r="I89" s="21">
        <f>F89-INDEX($F$4:$F$396,MATCH(D89,$D$4:$D$396,0))</f>
        <v>0.006122685185185186</v>
      </c>
    </row>
    <row r="90" spans="1:9" ht="15" customHeight="1">
      <c r="A90" s="17">
        <v>87</v>
      </c>
      <c r="B90" s="18" t="s">
        <v>227</v>
      </c>
      <c r="C90" s="18" t="s">
        <v>360</v>
      </c>
      <c r="D90" s="17" t="s">
        <v>373</v>
      </c>
      <c r="E90" s="18" t="s">
        <v>12</v>
      </c>
      <c r="F90" s="17" t="s">
        <v>228</v>
      </c>
      <c r="G90" s="17" t="str">
        <f t="shared" si="3"/>
        <v>5.21/km</v>
      </c>
      <c r="H90" s="21">
        <f t="shared" si="2"/>
        <v>0.008078703703703703</v>
      </c>
      <c r="I90" s="21">
        <f>F90-INDEX($F$4:$F$396,MATCH(D90,$D$4:$D$396,0))</f>
        <v>0.006099537037037035</v>
      </c>
    </row>
    <row r="91" spans="1:9" ht="15" customHeight="1">
      <c r="A91" s="17">
        <v>88</v>
      </c>
      <c r="B91" s="18" t="s">
        <v>229</v>
      </c>
      <c r="C91" s="18" t="s">
        <v>358</v>
      </c>
      <c r="D91" s="17" t="s">
        <v>371</v>
      </c>
      <c r="E91" s="18" t="s">
        <v>73</v>
      </c>
      <c r="F91" s="17" t="s">
        <v>230</v>
      </c>
      <c r="G91" s="17" t="str">
        <f t="shared" si="3"/>
        <v>5.24/km</v>
      </c>
      <c r="H91" s="21">
        <f t="shared" si="2"/>
        <v>0.008310185185185184</v>
      </c>
      <c r="I91" s="21">
        <f>F91-INDEX($F$4:$F$396,MATCH(D91,$D$4:$D$396,0))</f>
        <v>0.006527777777777778</v>
      </c>
    </row>
    <row r="92" spans="1:9" ht="15" customHeight="1">
      <c r="A92" s="17">
        <v>89</v>
      </c>
      <c r="B92" s="18" t="s">
        <v>231</v>
      </c>
      <c r="C92" s="18" t="s">
        <v>232</v>
      </c>
      <c r="D92" s="17" t="s">
        <v>380</v>
      </c>
      <c r="E92" s="18" t="s">
        <v>356</v>
      </c>
      <c r="F92" s="17" t="s">
        <v>233</v>
      </c>
      <c r="G92" s="17" t="str">
        <f t="shared" si="3"/>
        <v>5.25/km</v>
      </c>
      <c r="H92" s="21">
        <f t="shared" si="2"/>
        <v>0.008344907407407409</v>
      </c>
      <c r="I92" s="21">
        <f>F92-INDEX($F$4:$F$396,MATCH(D92,$D$4:$D$396,0))</f>
        <v>0</v>
      </c>
    </row>
    <row r="93" spans="1:9" ht="15" customHeight="1">
      <c r="A93" s="17">
        <v>90</v>
      </c>
      <c r="B93" s="18" t="s">
        <v>367</v>
      </c>
      <c r="C93" s="18" t="s">
        <v>348</v>
      </c>
      <c r="D93" s="17" t="s">
        <v>371</v>
      </c>
      <c r="E93" s="18" t="s">
        <v>73</v>
      </c>
      <c r="F93" s="17" t="s">
        <v>234</v>
      </c>
      <c r="G93" s="17" t="str">
        <f t="shared" si="3"/>
        <v>5.25/km</v>
      </c>
      <c r="H93" s="21">
        <f t="shared" si="2"/>
        <v>0.008356481481481482</v>
      </c>
      <c r="I93" s="21">
        <f>F93-INDEX($F$4:$F$396,MATCH(D93,$D$4:$D$396,0))</f>
        <v>0.006574074074074076</v>
      </c>
    </row>
    <row r="94" spans="1:9" ht="15" customHeight="1">
      <c r="A94" s="17">
        <v>91</v>
      </c>
      <c r="B94" s="18" t="s">
        <v>235</v>
      </c>
      <c r="C94" s="18" t="s">
        <v>236</v>
      </c>
      <c r="D94" s="17" t="s">
        <v>135</v>
      </c>
      <c r="E94" s="18" t="s">
        <v>12</v>
      </c>
      <c r="F94" s="17" t="s">
        <v>237</v>
      </c>
      <c r="G94" s="17" t="str">
        <f t="shared" si="3"/>
        <v>5.26/km</v>
      </c>
      <c r="H94" s="21">
        <f t="shared" si="2"/>
        <v>0.008449074074074078</v>
      </c>
      <c r="I94" s="21">
        <f>F94-INDEX($F$4:$F$396,MATCH(D94,$D$4:$D$396,0))</f>
        <v>0.003576388888888893</v>
      </c>
    </row>
    <row r="95" spans="1:9" ht="15" customHeight="1">
      <c r="A95" s="17">
        <v>92</v>
      </c>
      <c r="B95" s="18" t="s">
        <v>238</v>
      </c>
      <c r="C95" s="18" t="s">
        <v>357</v>
      </c>
      <c r="D95" s="17" t="s">
        <v>375</v>
      </c>
      <c r="E95" s="18" t="s">
        <v>12</v>
      </c>
      <c r="F95" s="17" t="s">
        <v>237</v>
      </c>
      <c r="G95" s="17" t="str">
        <f t="shared" si="3"/>
        <v>5.26/km</v>
      </c>
      <c r="H95" s="21">
        <f t="shared" si="2"/>
        <v>0.008449074074074078</v>
      </c>
      <c r="I95" s="21">
        <f>F95-INDEX($F$4:$F$396,MATCH(D95,$D$4:$D$396,0))</f>
        <v>0.005590277777777781</v>
      </c>
    </row>
    <row r="96" spans="1:9" ht="15" customHeight="1">
      <c r="A96" s="17">
        <v>93</v>
      </c>
      <c r="B96" s="18" t="s">
        <v>239</v>
      </c>
      <c r="C96" s="18" t="s">
        <v>96</v>
      </c>
      <c r="D96" s="17" t="s">
        <v>372</v>
      </c>
      <c r="E96" s="18" t="s">
        <v>40</v>
      </c>
      <c r="F96" s="17" t="s">
        <v>240</v>
      </c>
      <c r="G96" s="17" t="str">
        <f t="shared" si="3"/>
        <v>5.29/km</v>
      </c>
      <c r="H96" s="21">
        <f aca="true" t="shared" si="4" ref="H96:H109">F96-$F$4</f>
        <v>0.008657407407407405</v>
      </c>
      <c r="I96" s="21">
        <f>F96-INDEX($F$4:$F$396,MATCH(D96,$D$4:$D$396,0))</f>
        <v>0.008368055555555552</v>
      </c>
    </row>
    <row r="97" spans="1:9" ht="15" customHeight="1">
      <c r="A97" s="28">
        <v>94</v>
      </c>
      <c r="B97" s="29" t="s">
        <v>241</v>
      </c>
      <c r="C97" s="29" t="s">
        <v>343</v>
      </c>
      <c r="D97" s="28" t="s">
        <v>377</v>
      </c>
      <c r="E97" s="29" t="s">
        <v>369</v>
      </c>
      <c r="F97" s="28" t="s">
        <v>242</v>
      </c>
      <c r="G97" s="28" t="str">
        <f t="shared" si="3"/>
        <v>5.33/km</v>
      </c>
      <c r="H97" s="30">
        <f t="shared" si="4"/>
        <v>0.008923611111111108</v>
      </c>
      <c r="I97" s="30">
        <f>F97-INDEX($F$4:$F$396,MATCH(D97,$D$4:$D$396,0))</f>
        <v>0.005937499999999998</v>
      </c>
    </row>
    <row r="98" spans="1:9" ht="15" customHeight="1">
      <c r="A98" s="28">
        <v>95</v>
      </c>
      <c r="B98" s="29" t="s">
        <v>243</v>
      </c>
      <c r="C98" s="29" t="s">
        <v>329</v>
      </c>
      <c r="D98" s="28" t="s">
        <v>371</v>
      </c>
      <c r="E98" s="29" t="s">
        <v>369</v>
      </c>
      <c r="F98" s="28" t="s">
        <v>242</v>
      </c>
      <c r="G98" s="28" t="str">
        <f t="shared" si="3"/>
        <v>5.33/km</v>
      </c>
      <c r="H98" s="30">
        <f t="shared" si="4"/>
        <v>0.008923611111111108</v>
      </c>
      <c r="I98" s="30">
        <f>F98-INDEX($F$4:$F$396,MATCH(D98,$D$4:$D$396,0))</f>
        <v>0.007141203703703702</v>
      </c>
    </row>
    <row r="99" spans="1:9" ht="15" customHeight="1">
      <c r="A99" s="17">
        <v>96</v>
      </c>
      <c r="B99" s="18" t="s">
        <v>244</v>
      </c>
      <c r="C99" s="18" t="s">
        <v>245</v>
      </c>
      <c r="D99" s="17" t="s">
        <v>378</v>
      </c>
      <c r="E99" s="18" t="s">
        <v>66</v>
      </c>
      <c r="F99" s="17" t="s">
        <v>246</v>
      </c>
      <c r="G99" s="17" t="str">
        <f t="shared" si="3"/>
        <v>5.34/km</v>
      </c>
      <c r="H99" s="21">
        <f t="shared" si="4"/>
        <v>0.008993055555555556</v>
      </c>
      <c r="I99" s="21">
        <f>F99-INDEX($F$4:$F$396,MATCH(D99,$D$4:$D$396,0))</f>
        <v>0.0033796296296296283</v>
      </c>
    </row>
    <row r="100" spans="1:9" ht="15" customHeight="1">
      <c r="A100" s="17">
        <v>97</v>
      </c>
      <c r="B100" s="18" t="s">
        <v>247</v>
      </c>
      <c r="C100" s="18" t="s">
        <v>248</v>
      </c>
      <c r="D100" s="17" t="s">
        <v>154</v>
      </c>
      <c r="E100" s="18" t="s">
        <v>32</v>
      </c>
      <c r="F100" s="17" t="s">
        <v>249</v>
      </c>
      <c r="G100" s="17" t="str">
        <f t="shared" si="3"/>
        <v>5.40/km</v>
      </c>
      <c r="H100" s="21">
        <f t="shared" si="4"/>
        <v>0.009386574074074075</v>
      </c>
      <c r="I100" s="21">
        <f>F100-INDEX($F$4:$F$396,MATCH(D100,$D$4:$D$396,0))</f>
        <v>0.003993055555555559</v>
      </c>
    </row>
    <row r="101" spans="1:9" ht="15" customHeight="1">
      <c r="A101" s="17">
        <v>98</v>
      </c>
      <c r="B101" s="18" t="s">
        <v>250</v>
      </c>
      <c r="C101" s="18" t="s">
        <v>251</v>
      </c>
      <c r="D101" s="17" t="s">
        <v>379</v>
      </c>
      <c r="E101" s="18" t="s">
        <v>12</v>
      </c>
      <c r="F101" s="17" t="s">
        <v>252</v>
      </c>
      <c r="G101" s="17" t="str">
        <f t="shared" si="3"/>
        <v>5.40/km</v>
      </c>
      <c r="H101" s="21">
        <f t="shared" si="4"/>
        <v>0.009409722222222222</v>
      </c>
      <c r="I101" s="21">
        <f>F101-INDEX($F$4:$F$396,MATCH(D101,$D$4:$D$396,0))</f>
        <v>0.003229166666666665</v>
      </c>
    </row>
    <row r="102" spans="1:9" ht="15" customHeight="1">
      <c r="A102" s="17">
        <v>99</v>
      </c>
      <c r="B102" s="18" t="s">
        <v>253</v>
      </c>
      <c r="C102" s="18" t="s">
        <v>254</v>
      </c>
      <c r="D102" s="17" t="s">
        <v>376</v>
      </c>
      <c r="E102" s="18" t="s">
        <v>12</v>
      </c>
      <c r="F102" s="17" t="s">
        <v>255</v>
      </c>
      <c r="G102" s="17" t="str">
        <f t="shared" si="3"/>
        <v>5.43/km</v>
      </c>
      <c r="H102" s="21">
        <f t="shared" si="4"/>
        <v>0.009583333333333333</v>
      </c>
      <c r="I102" s="21">
        <f>F102-INDEX($F$4:$F$396,MATCH(D102,$D$4:$D$396,0))</f>
        <v>0.0026620370370370357</v>
      </c>
    </row>
    <row r="103" spans="1:9" ht="15" customHeight="1">
      <c r="A103" s="17">
        <v>100</v>
      </c>
      <c r="B103" s="18" t="s">
        <v>365</v>
      </c>
      <c r="C103" s="18" t="s">
        <v>331</v>
      </c>
      <c r="D103" s="17" t="s">
        <v>375</v>
      </c>
      <c r="E103" s="18" t="s">
        <v>12</v>
      </c>
      <c r="F103" s="17" t="s">
        <v>256</v>
      </c>
      <c r="G103" s="17" t="str">
        <f t="shared" si="3"/>
        <v>5.44/km</v>
      </c>
      <c r="H103" s="21">
        <f t="shared" si="4"/>
        <v>0.009675925925925925</v>
      </c>
      <c r="I103" s="21">
        <f>F103-INDEX($F$4:$F$396,MATCH(D103,$D$4:$D$396,0))</f>
        <v>0.006817129629629628</v>
      </c>
    </row>
    <row r="104" spans="1:9" ht="15" customHeight="1">
      <c r="A104" s="17">
        <v>101</v>
      </c>
      <c r="B104" s="18" t="s">
        <v>257</v>
      </c>
      <c r="C104" s="18" t="s">
        <v>355</v>
      </c>
      <c r="D104" s="17" t="s">
        <v>378</v>
      </c>
      <c r="E104" s="18" t="s">
        <v>258</v>
      </c>
      <c r="F104" s="17" t="s">
        <v>259</v>
      </c>
      <c r="G104" s="17" t="str">
        <f t="shared" si="3"/>
        <v>5.44/km</v>
      </c>
      <c r="H104" s="21">
        <f t="shared" si="4"/>
        <v>0.009710648148148145</v>
      </c>
      <c r="I104" s="21">
        <f>F104-INDEX($F$4:$F$396,MATCH(D104,$D$4:$D$396,0))</f>
        <v>0.004097222222222217</v>
      </c>
    </row>
    <row r="105" spans="1:9" ht="15" customHeight="1">
      <c r="A105" s="17">
        <v>102</v>
      </c>
      <c r="B105" s="18" t="s">
        <v>260</v>
      </c>
      <c r="C105" s="18" t="s">
        <v>261</v>
      </c>
      <c r="D105" s="17" t="s">
        <v>380</v>
      </c>
      <c r="E105" s="18" t="s">
        <v>12</v>
      </c>
      <c r="F105" s="17" t="s">
        <v>262</v>
      </c>
      <c r="G105" s="17" t="str">
        <f t="shared" si="3"/>
        <v>5.45/km</v>
      </c>
      <c r="H105" s="21">
        <f t="shared" si="4"/>
        <v>0.009722222222222226</v>
      </c>
      <c r="I105" s="21">
        <f>F105-INDEX($F$4:$F$396,MATCH(D105,$D$4:$D$396,0))</f>
        <v>0.0013773148148148173</v>
      </c>
    </row>
    <row r="106" spans="1:9" ht="15" customHeight="1">
      <c r="A106" s="17">
        <v>103</v>
      </c>
      <c r="B106" s="18" t="s">
        <v>263</v>
      </c>
      <c r="C106" s="18" t="s">
        <v>345</v>
      </c>
      <c r="D106" s="17" t="s">
        <v>374</v>
      </c>
      <c r="E106" s="18" t="s">
        <v>12</v>
      </c>
      <c r="F106" s="17" t="s">
        <v>264</v>
      </c>
      <c r="G106" s="17" t="str">
        <f t="shared" si="3"/>
        <v>5.45/km</v>
      </c>
      <c r="H106" s="21">
        <f t="shared" si="4"/>
        <v>0.00978009259259259</v>
      </c>
      <c r="I106" s="21">
        <f>F106-INDEX($F$4:$F$396,MATCH(D106,$D$4:$D$396,0))</f>
        <v>0.007245370370370367</v>
      </c>
    </row>
    <row r="107" spans="1:9" ht="15" customHeight="1">
      <c r="A107" s="17">
        <v>104</v>
      </c>
      <c r="B107" s="18" t="s">
        <v>265</v>
      </c>
      <c r="C107" s="18" t="s">
        <v>15</v>
      </c>
      <c r="D107" s="17" t="s">
        <v>375</v>
      </c>
      <c r="E107" s="18" t="s">
        <v>197</v>
      </c>
      <c r="F107" s="17" t="s">
        <v>266</v>
      </c>
      <c r="G107" s="17" t="str">
        <f t="shared" si="3"/>
        <v>5.47/km</v>
      </c>
      <c r="H107" s="21">
        <f t="shared" si="4"/>
        <v>0.009861111111111112</v>
      </c>
      <c r="I107" s="21">
        <f>F107-INDEX($F$4:$F$396,MATCH(D107,$D$4:$D$396,0))</f>
        <v>0.007002314814814815</v>
      </c>
    </row>
    <row r="108" spans="1:9" ht="15" customHeight="1">
      <c r="A108" s="17">
        <v>105</v>
      </c>
      <c r="B108" s="18" t="s">
        <v>267</v>
      </c>
      <c r="C108" s="18" t="s">
        <v>43</v>
      </c>
      <c r="D108" s="17" t="s">
        <v>135</v>
      </c>
      <c r="E108" s="18" t="s">
        <v>268</v>
      </c>
      <c r="F108" s="17" t="s">
        <v>269</v>
      </c>
      <c r="G108" s="17" t="str">
        <f t="shared" si="3"/>
        <v>5.47/km</v>
      </c>
      <c r="H108" s="21">
        <f t="shared" si="4"/>
        <v>0.009872685185185182</v>
      </c>
      <c r="I108" s="21">
        <f>F108-INDEX($F$4:$F$396,MATCH(D108,$D$4:$D$396,0))</f>
        <v>0.0049999999999999975</v>
      </c>
    </row>
    <row r="109" spans="1:9" ht="15" customHeight="1">
      <c r="A109" s="17">
        <v>106</v>
      </c>
      <c r="B109" s="18" t="s">
        <v>270</v>
      </c>
      <c r="C109" s="18" t="s">
        <v>358</v>
      </c>
      <c r="D109" s="17" t="s">
        <v>373</v>
      </c>
      <c r="E109" s="18" t="s">
        <v>125</v>
      </c>
      <c r="F109" s="17" t="s">
        <v>271</v>
      </c>
      <c r="G109" s="17" t="str">
        <f t="shared" si="3"/>
        <v>5.49/km</v>
      </c>
      <c r="H109" s="21">
        <f t="shared" si="4"/>
        <v>0.010046296296296293</v>
      </c>
      <c r="I109" s="21">
        <f>F109-INDEX($F$4:$F$396,MATCH(D109,$D$4:$D$396,0))</f>
        <v>0.008067129629629625</v>
      </c>
    </row>
    <row r="110" spans="1:9" ht="15" customHeight="1">
      <c r="A110" s="17">
        <v>107</v>
      </c>
      <c r="B110" s="18" t="s">
        <v>272</v>
      </c>
      <c r="C110" s="18" t="s">
        <v>361</v>
      </c>
      <c r="D110" s="17" t="s">
        <v>375</v>
      </c>
      <c r="E110" s="18" t="s">
        <v>273</v>
      </c>
      <c r="F110" s="17" t="s">
        <v>274</v>
      </c>
      <c r="G110" s="17" t="str">
        <f t="shared" si="3"/>
        <v>5.53/km</v>
      </c>
      <c r="H110" s="21">
        <f aca="true" t="shared" si="5" ref="H110:H124">F110-$F$4</f>
        <v>0.010289351851851852</v>
      </c>
      <c r="I110" s="21">
        <f>F110-INDEX($F$4:$F$396,MATCH(D110,$D$4:$D$396,0))</f>
        <v>0.007430555555555555</v>
      </c>
    </row>
    <row r="111" spans="1:9" ht="15" customHeight="1">
      <c r="A111" s="17">
        <v>108</v>
      </c>
      <c r="B111" s="18" t="s">
        <v>275</v>
      </c>
      <c r="C111" s="18" t="s">
        <v>276</v>
      </c>
      <c r="D111" s="17" t="s">
        <v>379</v>
      </c>
      <c r="E111" s="18" t="s">
        <v>277</v>
      </c>
      <c r="F111" s="17" t="s">
        <v>278</v>
      </c>
      <c r="G111" s="17" t="str">
        <f t="shared" si="3"/>
        <v>6.08/km</v>
      </c>
      <c r="H111" s="21">
        <f t="shared" si="5"/>
        <v>0.011377314814814816</v>
      </c>
      <c r="I111" s="21">
        <f>F111-INDEX($F$4:$F$396,MATCH(D111,$D$4:$D$396,0))</f>
        <v>0.005196759259259259</v>
      </c>
    </row>
    <row r="112" spans="1:9" ht="15" customHeight="1">
      <c r="A112" s="17">
        <v>109</v>
      </c>
      <c r="B112" s="18" t="s">
        <v>279</v>
      </c>
      <c r="C112" s="18" t="s">
        <v>329</v>
      </c>
      <c r="D112" s="17" t="s">
        <v>375</v>
      </c>
      <c r="E112" s="18" t="s">
        <v>66</v>
      </c>
      <c r="F112" s="17" t="s">
        <v>280</v>
      </c>
      <c r="G112" s="17" t="str">
        <f t="shared" si="3"/>
        <v>6.10/km</v>
      </c>
      <c r="H112" s="21">
        <f t="shared" si="5"/>
        <v>0.011481481481481481</v>
      </c>
      <c r="I112" s="21">
        <f>F112-INDEX($F$4:$F$396,MATCH(D112,$D$4:$D$396,0))</f>
        <v>0.008622685185185185</v>
      </c>
    </row>
    <row r="113" spans="1:9" ht="15" customHeight="1">
      <c r="A113" s="17">
        <v>110</v>
      </c>
      <c r="B113" s="18" t="s">
        <v>281</v>
      </c>
      <c r="C113" s="18" t="s">
        <v>364</v>
      </c>
      <c r="D113" s="17" t="s">
        <v>372</v>
      </c>
      <c r="E113" s="18" t="s">
        <v>12</v>
      </c>
      <c r="F113" s="17" t="s">
        <v>282</v>
      </c>
      <c r="G113" s="17" t="str">
        <f t="shared" si="3"/>
        <v>6.20/km</v>
      </c>
      <c r="H113" s="21">
        <f t="shared" si="5"/>
        <v>0.012199074074074074</v>
      </c>
      <c r="I113" s="21">
        <f>F113-INDEX($F$4:$F$396,MATCH(D113,$D$4:$D$396,0))</f>
        <v>0.01190972222222222</v>
      </c>
    </row>
    <row r="114" spans="1:9" ht="15" customHeight="1">
      <c r="A114" s="17">
        <v>111</v>
      </c>
      <c r="B114" s="18" t="s">
        <v>283</v>
      </c>
      <c r="C114" s="18" t="s">
        <v>284</v>
      </c>
      <c r="D114" s="17" t="s">
        <v>371</v>
      </c>
      <c r="E114" s="18" t="s">
        <v>285</v>
      </c>
      <c r="F114" s="17" t="s">
        <v>286</v>
      </c>
      <c r="G114" s="17" t="str">
        <f t="shared" si="3"/>
        <v>6.33/km</v>
      </c>
      <c r="H114" s="21">
        <f t="shared" si="5"/>
        <v>0.013101851851851854</v>
      </c>
      <c r="I114" s="21">
        <f>F114-INDEX($F$4:$F$396,MATCH(D114,$D$4:$D$396,0))</f>
        <v>0.011319444444444448</v>
      </c>
    </row>
    <row r="115" spans="1:9" ht="15" customHeight="1">
      <c r="A115" s="17">
        <v>112</v>
      </c>
      <c r="B115" s="18" t="s">
        <v>287</v>
      </c>
      <c r="C115" s="18" t="s">
        <v>288</v>
      </c>
      <c r="D115" s="17" t="s">
        <v>378</v>
      </c>
      <c r="E115" s="18" t="s">
        <v>66</v>
      </c>
      <c r="F115" s="17" t="s">
        <v>289</v>
      </c>
      <c r="G115" s="17" t="str">
        <f t="shared" si="3"/>
        <v>6.44/km</v>
      </c>
      <c r="H115" s="21">
        <f t="shared" si="5"/>
        <v>0.013877314814814815</v>
      </c>
      <c r="I115" s="21">
        <f>F115-INDEX($F$4:$F$396,MATCH(D115,$D$4:$D$396,0))</f>
        <v>0.008263888888888887</v>
      </c>
    </row>
    <row r="116" spans="1:9" ht="15" customHeight="1">
      <c r="A116" s="17">
        <v>113</v>
      </c>
      <c r="B116" s="18" t="s">
        <v>290</v>
      </c>
      <c r="C116" s="18" t="s">
        <v>291</v>
      </c>
      <c r="D116" s="17" t="s">
        <v>371</v>
      </c>
      <c r="E116" s="18" t="s">
        <v>12</v>
      </c>
      <c r="F116" s="17" t="s">
        <v>292</v>
      </c>
      <c r="G116" s="17" t="str">
        <f t="shared" si="3"/>
        <v>6.46/km</v>
      </c>
      <c r="H116" s="21">
        <f t="shared" si="5"/>
        <v>0.0140162037037037</v>
      </c>
      <c r="I116" s="21">
        <f>F116-INDEX($F$4:$F$396,MATCH(D116,$D$4:$D$396,0))</f>
        <v>0.012233796296296295</v>
      </c>
    </row>
    <row r="117" spans="1:9" ht="15" customHeight="1">
      <c r="A117" s="17">
        <v>114</v>
      </c>
      <c r="B117" s="18" t="s">
        <v>293</v>
      </c>
      <c r="C117" s="18" t="s">
        <v>294</v>
      </c>
      <c r="D117" s="17" t="s">
        <v>376</v>
      </c>
      <c r="E117" s="18" t="s">
        <v>12</v>
      </c>
      <c r="F117" s="17" t="s">
        <v>292</v>
      </c>
      <c r="G117" s="17" t="str">
        <f t="shared" si="3"/>
        <v>6.46/km</v>
      </c>
      <c r="H117" s="21">
        <f t="shared" si="5"/>
        <v>0.0140162037037037</v>
      </c>
      <c r="I117" s="21">
        <f>F117-INDEX($F$4:$F$396,MATCH(D117,$D$4:$D$396,0))</f>
        <v>0.007094907407407404</v>
      </c>
    </row>
    <row r="118" spans="1:9" ht="15" customHeight="1">
      <c r="A118" s="17">
        <v>115</v>
      </c>
      <c r="B118" s="18" t="s">
        <v>295</v>
      </c>
      <c r="C118" s="18" t="s">
        <v>326</v>
      </c>
      <c r="D118" s="17" t="s">
        <v>1</v>
      </c>
      <c r="E118" s="18" t="s">
        <v>296</v>
      </c>
      <c r="F118" s="17" t="s">
        <v>297</v>
      </c>
      <c r="G118" s="17" t="str">
        <f t="shared" si="3"/>
        <v>6.49/km</v>
      </c>
      <c r="H118" s="21">
        <f t="shared" si="5"/>
        <v>0.014166666666666671</v>
      </c>
      <c r="I118" s="21">
        <f>F118-INDEX($F$4:$F$396,MATCH(D118,$D$4:$D$396,0))</f>
        <v>0.014166666666666671</v>
      </c>
    </row>
    <row r="119" spans="1:9" ht="15" customHeight="1">
      <c r="A119" s="17">
        <v>116</v>
      </c>
      <c r="B119" s="18" t="s">
        <v>295</v>
      </c>
      <c r="C119" s="18" t="s">
        <v>360</v>
      </c>
      <c r="D119" s="17" t="s">
        <v>374</v>
      </c>
      <c r="E119" s="18" t="s">
        <v>296</v>
      </c>
      <c r="F119" s="17" t="s">
        <v>298</v>
      </c>
      <c r="G119" s="17" t="str">
        <f t="shared" si="3"/>
        <v>6.49/km</v>
      </c>
      <c r="H119" s="21">
        <f t="shared" si="5"/>
        <v>0.014189814814814818</v>
      </c>
      <c r="I119" s="21">
        <f>F119-INDEX($F$4:$F$396,MATCH(D119,$D$4:$D$396,0))</f>
        <v>0.011655092592592595</v>
      </c>
    </row>
    <row r="120" spans="1:9" ht="15" customHeight="1">
      <c r="A120" s="17">
        <v>117</v>
      </c>
      <c r="B120" s="18" t="s">
        <v>299</v>
      </c>
      <c r="C120" s="18" t="s">
        <v>232</v>
      </c>
      <c r="D120" s="17" t="s">
        <v>376</v>
      </c>
      <c r="E120" s="18" t="s">
        <v>300</v>
      </c>
      <c r="F120" s="17" t="s">
        <v>301</v>
      </c>
      <c r="G120" s="17" t="str">
        <f t="shared" si="3"/>
        <v>6.51/km</v>
      </c>
      <c r="H120" s="21">
        <f t="shared" si="5"/>
        <v>0.014317129629629635</v>
      </c>
      <c r="I120" s="21">
        <f>F120-INDEX($F$4:$F$396,MATCH(D120,$D$4:$D$396,0))</f>
        <v>0.007395833333333338</v>
      </c>
    </row>
    <row r="121" spans="1:9" ht="15" customHeight="1">
      <c r="A121" s="17">
        <v>118</v>
      </c>
      <c r="B121" s="18" t="s">
        <v>302</v>
      </c>
      <c r="C121" s="18" t="s">
        <v>303</v>
      </c>
      <c r="D121" s="17" t="s">
        <v>371</v>
      </c>
      <c r="E121" s="18" t="s">
        <v>12</v>
      </c>
      <c r="F121" s="17" t="s">
        <v>304</v>
      </c>
      <c r="G121" s="17" t="str">
        <f t="shared" si="3"/>
        <v>7.15/km</v>
      </c>
      <c r="H121" s="21">
        <f t="shared" si="5"/>
        <v>0.016030092592592592</v>
      </c>
      <c r="I121" s="21">
        <f>F121-INDEX($F$4:$F$396,MATCH(D121,$D$4:$D$396,0))</f>
        <v>0.014247685185185186</v>
      </c>
    </row>
    <row r="122" spans="1:9" ht="15" customHeight="1">
      <c r="A122" s="17">
        <v>119</v>
      </c>
      <c r="B122" s="18" t="s">
        <v>305</v>
      </c>
      <c r="C122" s="18" t="s">
        <v>306</v>
      </c>
      <c r="D122" s="17" t="s">
        <v>307</v>
      </c>
      <c r="E122" s="18" t="s">
        <v>12</v>
      </c>
      <c r="F122" s="17" t="s">
        <v>308</v>
      </c>
      <c r="G122" s="17" t="str">
        <f t="shared" si="3"/>
        <v>7.46/km</v>
      </c>
      <c r="H122" s="21">
        <f t="shared" si="5"/>
        <v>0.018171296296296297</v>
      </c>
      <c r="I122" s="21">
        <f>F122-INDEX($F$4:$F$396,MATCH(D122,$D$4:$D$396,0))</f>
        <v>0</v>
      </c>
    </row>
    <row r="123" spans="1:9" ht="15" customHeight="1">
      <c r="A123" s="28">
        <v>120</v>
      </c>
      <c r="B123" s="29" t="s">
        <v>309</v>
      </c>
      <c r="C123" s="29" t="s">
        <v>336</v>
      </c>
      <c r="D123" s="28" t="s">
        <v>374</v>
      </c>
      <c r="E123" s="29" t="s">
        <v>369</v>
      </c>
      <c r="F123" s="28" t="s">
        <v>310</v>
      </c>
      <c r="G123" s="28" t="str">
        <f t="shared" si="3"/>
        <v>8.14/km</v>
      </c>
      <c r="H123" s="30">
        <f t="shared" si="5"/>
        <v>0.02011574074074074</v>
      </c>
      <c r="I123" s="30">
        <f>F123-INDEX($F$4:$F$396,MATCH(D123,$D$4:$D$396,0))</f>
        <v>0.017581018518518517</v>
      </c>
    </row>
    <row r="124" spans="1:9" ht="15" customHeight="1">
      <c r="A124" s="19">
        <v>121</v>
      </c>
      <c r="B124" s="22" t="s">
        <v>311</v>
      </c>
      <c r="C124" s="22" t="s">
        <v>368</v>
      </c>
      <c r="D124" s="19" t="s">
        <v>135</v>
      </c>
      <c r="E124" s="22" t="s">
        <v>258</v>
      </c>
      <c r="F124" s="19" t="s">
        <v>312</v>
      </c>
      <c r="G124" s="19" t="str">
        <f t="shared" si="3"/>
        <v>8.47/km</v>
      </c>
      <c r="H124" s="23">
        <f t="shared" si="5"/>
        <v>0.022418981481481484</v>
      </c>
      <c r="I124" s="23">
        <f>F124-INDEX($F$4:$F$396,MATCH(D124,$D$4:$D$396,0))</f>
        <v>0.0175462962962963</v>
      </c>
    </row>
  </sheetData>
  <autoFilter ref="A3:I12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pane ySplit="3" topLeftCell="BM4" activePane="bottomLeft" state="frozen"/>
      <selection pane="topLeft" activeCell="A1" sqref="A1"/>
      <selection pane="bottomLeft" activeCell="J19" sqref="I19:J1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6" t="str">
        <f>Individuale!A1</f>
        <v>L'ASTradacorsa 4ª edizione</v>
      </c>
      <c r="B1" s="26"/>
      <c r="C1" s="26"/>
    </row>
    <row r="2" spans="1:3" ht="33" customHeight="1">
      <c r="A2" s="27" t="str">
        <f>Individuale!A2&amp;" km. "&amp;Individuale!I2</f>
        <v>Villa Pamphili - Roma (RM) Italia - Sabato 21/05/2011 km. 6</v>
      </c>
      <c r="B2" s="27"/>
      <c r="C2" s="27"/>
    </row>
    <row r="3" spans="1:3" ht="24.75" customHeight="1">
      <c r="A3" s="14" t="s">
        <v>316</v>
      </c>
      <c r="B3" s="9" t="s">
        <v>320</v>
      </c>
      <c r="C3" s="9" t="s">
        <v>325</v>
      </c>
    </row>
    <row r="4" spans="1:3" ht="15" customHeight="1">
      <c r="A4" s="15">
        <v>1</v>
      </c>
      <c r="B4" s="31" t="s">
        <v>12</v>
      </c>
      <c r="C4" s="32">
        <v>32</v>
      </c>
    </row>
    <row r="5" spans="1:3" ht="15" customHeight="1">
      <c r="A5" s="17">
        <v>2</v>
      </c>
      <c r="B5" s="33" t="s">
        <v>66</v>
      </c>
      <c r="C5" s="34">
        <v>12</v>
      </c>
    </row>
    <row r="6" spans="1:3" ht="15" customHeight="1">
      <c r="A6" s="17">
        <v>3</v>
      </c>
      <c r="B6" s="33" t="s">
        <v>32</v>
      </c>
      <c r="C6" s="34">
        <v>8</v>
      </c>
    </row>
    <row r="7" spans="1:3" ht="15" customHeight="1">
      <c r="A7" s="17">
        <v>4</v>
      </c>
      <c r="B7" s="33" t="s">
        <v>73</v>
      </c>
      <c r="C7" s="34">
        <v>6</v>
      </c>
    </row>
    <row r="8" spans="1:3" ht="15" customHeight="1">
      <c r="A8" s="28">
        <v>5</v>
      </c>
      <c r="B8" s="29" t="s">
        <v>369</v>
      </c>
      <c r="C8" s="37">
        <v>5</v>
      </c>
    </row>
    <row r="9" spans="1:3" ht="15" customHeight="1">
      <c r="A9" s="17">
        <v>6</v>
      </c>
      <c r="B9" s="33" t="s">
        <v>50</v>
      </c>
      <c r="C9" s="34">
        <v>5</v>
      </c>
    </row>
    <row r="10" spans="1:3" ht="15" customHeight="1">
      <c r="A10" s="17">
        <v>7</v>
      </c>
      <c r="B10" s="33" t="s">
        <v>28</v>
      </c>
      <c r="C10" s="34">
        <v>4</v>
      </c>
    </row>
    <row r="11" spans="1:3" ht="15" customHeight="1">
      <c r="A11" s="17">
        <v>8</v>
      </c>
      <c r="B11" s="33" t="s">
        <v>125</v>
      </c>
      <c r="C11" s="34">
        <v>3</v>
      </c>
    </row>
    <row r="12" spans="1:3" ht="15" customHeight="1">
      <c r="A12" s="17">
        <v>9</v>
      </c>
      <c r="B12" s="33" t="s">
        <v>36</v>
      </c>
      <c r="C12" s="34">
        <v>2</v>
      </c>
    </row>
    <row r="13" spans="1:3" ht="15" customHeight="1">
      <c r="A13" s="17">
        <v>10</v>
      </c>
      <c r="B13" s="33" t="s">
        <v>83</v>
      </c>
      <c r="C13" s="34">
        <v>2</v>
      </c>
    </row>
    <row r="14" spans="1:3" ht="15" customHeight="1">
      <c r="A14" s="17">
        <v>11</v>
      </c>
      <c r="B14" s="33" t="s">
        <v>81</v>
      </c>
      <c r="C14" s="34">
        <v>2</v>
      </c>
    </row>
    <row r="15" spans="1:3" ht="15" customHeight="1">
      <c r="A15" s="17">
        <v>12</v>
      </c>
      <c r="B15" s="33" t="s">
        <v>296</v>
      </c>
      <c r="C15" s="34">
        <v>2</v>
      </c>
    </row>
    <row r="16" spans="1:3" ht="15" customHeight="1">
      <c r="A16" s="17">
        <v>13</v>
      </c>
      <c r="B16" s="33" t="s">
        <v>22</v>
      </c>
      <c r="C16" s="34">
        <v>2</v>
      </c>
    </row>
    <row r="17" spans="1:3" ht="15" customHeight="1">
      <c r="A17" s="17">
        <v>14</v>
      </c>
      <c r="B17" s="33" t="s">
        <v>258</v>
      </c>
      <c r="C17" s="34">
        <v>2</v>
      </c>
    </row>
    <row r="18" spans="1:3" ht="15" customHeight="1">
      <c r="A18" s="17">
        <v>15</v>
      </c>
      <c r="B18" s="33" t="s">
        <v>197</v>
      </c>
      <c r="C18" s="34">
        <v>2</v>
      </c>
    </row>
    <row r="19" spans="1:3" ht="15" customHeight="1">
      <c r="A19" s="17">
        <v>16</v>
      </c>
      <c r="B19" s="33" t="s">
        <v>40</v>
      </c>
      <c r="C19" s="34">
        <v>2</v>
      </c>
    </row>
    <row r="20" spans="1:3" ht="15" customHeight="1">
      <c r="A20" s="17">
        <v>17</v>
      </c>
      <c r="B20" s="33" t="s">
        <v>92</v>
      </c>
      <c r="C20" s="34">
        <v>2</v>
      </c>
    </row>
    <row r="21" spans="1:3" ht="15" customHeight="1">
      <c r="A21" s="17">
        <v>18</v>
      </c>
      <c r="B21" s="33" t="s">
        <v>273</v>
      </c>
      <c r="C21" s="34">
        <v>1</v>
      </c>
    </row>
    <row r="22" spans="1:3" ht="15" customHeight="1">
      <c r="A22" s="17">
        <v>19</v>
      </c>
      <c r="B22" s="33" t="s">
        <v>9</v>
      </c>
      <c r="C22" s="34">
        <v>1</v>
      </c>
    </row>
    <row r="23" spans="1:3" ht="15" customHeight="1">
      <c r="A23" s="17">
        <v>20</v>
      </c>
      <c r="B23" s="33" t="s">
        <v>16</v>
      </c>
      <c r="C23" s="34">
        <v>1</v>
      </c>
    </row>
    <row r="24" spans="1:3" ht="15" customHeight="1">
      <c r="A24" s="17">
        <v>21</v>
      </c>
      <c r="B24" s="33" t="s">
        <v>141</v>
      </c>
      <c r="C24" s="34">
        <v>1</v>
      </c>
    </row>
    <row r="25" spans="1:3" ht="15" customHeight="1">
      <c r="A25" s="17">
        <v>22</v>
      </c>
      <c r="B25" s="33" t="s">
        <v>89</v>
      </c>
      <c r="C25" s="34">
        <v>1</v>
      </c>
    </row>
    <row r="26" spans="1:3" ht="15" customHeight="1">
      <c r="A26" s="17">
        <v>23</v>
      </c>
      <c r="B26" s="33" t="s">
        <v>97</v>
      </c>
      <c r="C26" s="34">
        <v>1</v>
      </c>
    </row>
    <row r="27" spans="1:3" ht="15" customHeight="1">
      <c r="A27" s="17">
        <v>24</v>
      </c>
      <c r="B27" s="33" t="s">
        <v>300</v>
      </c>
      <c r="C27" s="34">
        <v>1</v>
      </c>
    </row>
    <row r="28" spans="1:3" ht="15" customHeight="1">
      <c r="A28" s="17">
        <v>25</v>
      </c>
      <c r="B28" s="33" t="s">
        <v>58</v>
      </c>
      <c r="C28" s="34">
        <v>1</v>
      </c>
    </row>
    <row r="29" spans="1:3" ht="15" customHeight="1">
      <c r="A29" s="17">
        <v>26</v>
      </c>
      <c r="B29" s="33" t="s">
        <v>222</v>
      </c>
      <c r="C29" s="34">
        <v>1</v>
      </c>
    </row>
    <row r="30" spans="1:3" ht="15" customHeight="1">
      <c r="A30" s="17">
        <v>27</v>
      </c>
      <c r="B30" s="33" t="s">
        <v>63</v>
      </c>
      <c r="C30" s="34">
        <v>1</v>
      </c>
    </row>
    <row r="31" spans="1:3" ht="15" customHeight="1">
      <c r="A31" s="17">
        <v>28</v>
      </c>
      <c r="B31" s="33" t="s">
        <v>44</v>
      </c>
      <c r="C31" s="34">
        <v>1</v>
      </c>
    </row>
    <row r="32" spans="1:3" ht="15" customHeight="1">
      <c r="A32" s="17">
        <v>29</v>
      </c>
      <c r="B32" s="33" t="s">
        <v>5</v>
      </c>
      <c r="C32" s="34">
        <v>1</v>
      </c>
    </row>
    <row r="33" spans="1:3" ht="15" customHeight="1">
      <c r="A33" s="17">
        <v>30</v>
      </c>
      <c r="B33" s="33" t="s">
        <v>184</v>
      </c>
      <c r="C33" s="34">
        <v>1</v>
      </c>
    </row>
    <row r="34" spans="1:3" ht="15" customHeight="1">
      <c r="A34" s="17">
        <v>31</v>
      </c>
      <c r="B34" s="33" t="s">
        <v>132</v>
      </c>
      <c r="C34" s="34">
        <v>1</v>
      </c>
    </row>
    <row r="35" spans="1:3" ht="15" customHeight="1">
      <c r="A35" s="17">
        <v>32</v>
      </c>
      <c r="B35" s="33" t="s">
        <v>191</v>
      </c>
      <c r="C35" s="34">
        <v>1</v>
      </c>
    </row>
    <row r="36" spans="1:3" ht="15" customHeight="1">
      <c r="A36" s="17">
        <v>33</v>
      </c>
      <c r="B36" s="33" t="s">
        <v>172</v>
      </c>
      <c r="C36" s="34">
        <v>1</v>
      </c>
    </row>
    <row r="37" spans="1:3" ht="15" customHeight="1">
      <c r="A37" s="17">
        <v>34</v>
      </c>
      <c r="B37" s="33" t="s">
        <v>150</v>
      </c>
      <c r="C37" s="34">
        <v>1</v>
      </c>
    </row>
    <row r="38" spans="1:3" ht="15" customHeight="1">
      <c r="A38" s="17">
        <v>35</v>
      </c>
      <c r="B38" s="33" t="s">
        <v>102</v>
      </c>
      <c r="C38" s="34">
        <v>1</v>
      </c>
    </row>
    <row r="39" spans="1:3" ht="15" customHeight="1">
      <c r="A39" s="17">
        <v>36</v>
      </c>
      <c r="B39" s="33" t="s">
        <v>25</v>
      </c>
      <c r="C39" s="34">
        <v>1</v>
      </c>
    </row>
    <row r="40" spans="1:3" ht="15" customHeight="1">
      <c r="A40" s="17">
        <v>37</v>
      </c>
      <c r="B40" s="33" t="s">
        <v>356</v>
      </c>
      <c r="C40" s="34">
        <v>1</v>
      </c>
    </row>
    <row r="41" spans="1:3" ht="15" customHeight="1">
      <c r="A41" s="17">
        <v>38</v>
      </c>
      <c r="B41" s="33" t="s">
        <v>138</v>
      </c>
      <c r="C41" s="34">
        <v>1</v>
      </c>
    </row>
    <row r="42" spans="1:3" ht="15" customHeight="1">
      <c r="A42" s="17">
        <v>39</v>
      </c>
      <c r="B42" s="33" t="s">
        <v>285</v>
      </c>
      <c r="C42" s="34">
        <v>1</v>
      </c>
    </row>
    <row r="43" spans="1:3" ht="15" customHeight="1">
      <c r="A43" s="17">
        <v>40</v>
      </c>
      <c r="B43" s="33" t="s">
        <v>225</v>
      </c>
      <c r="C43" s="34">
        <v>1</v>
      </c>
    </row>
    <row r="44" spans="1:3" ht="15" customHeight="1">
      <c r="A44" s="17">
        <v>41</v>
      </c>
      <c r="B44" s="33" t="s">
        <v>277</v>
      </c>
      <c r="C44" s="34">
        <v>1</v>
      </c>
    </row>
    <row r="45" spans="1:3" ht="15" customHeight="1">
      <c r="A45" s="17">
        <v>42</v>
      </c>
      <c r="B45" s="33" t="s">
        <v>78</v>
      </c>
      <c r="C45" s="34">
        <v>1</v>
      </c>
    </row>
    <row r="46" spans="1:3" ht="15" customHeight="1">
      <c r="A46" s="17">
        <v>43</v>
      </c>
      <c r="B46" s="33" t="s">
        <v>2</v>
      </c>
      <c r="C46" s="34">
        <v>1</v>
      </c>
    </row>
    <row r="47" spans="1:3" ht="15" customHeight="1">
      <c r="A47" s="17">
        <v>44</v>
      </c>
      <c r="B47" s="33" t="s">
        <v>268</v>
      </c>
      <c r="C47" s="34">
        <v>1</v>
      </c>
    </row>
    <row r="48" spans="1:3" ht="15" customHeight="1">
      <c r="A48" s="19">
        <v>45</v>
      </c>
      <c r="B48" s="35" t="s">
        <v>19</v>
      </c>
      <c r="C48" s="36">
        <v>1</v>
      </c>
    </row>
    <row r="49" ht="12.75">
      <c r="C49" s="2">
        <f>SUM(C4:C48)</f>
        <v>121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2011-05-23T12:39:04Z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