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<sst xmlns="http://schemas.openxmlformats.org/spreadsheetml/2006/main" count="341" uniqueCount="213">
  <si>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</si>
  <si>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</si>
  <si>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</si>
  <si>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</si>
  <si>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</si>
  <si>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</si>
  <si>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</si>
  <si>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</si>
  <si>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</si>
  <si>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</si>
  <si>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</si>
  <si>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FABRIZIO</t>
  </si>
  <si>
    <t>ALESSANDRO</t>
  </si>
  <si>
    <t>MARCO</t>
  </si>
  <si>
    <t>CLAUDIO</t>
  </si>
  <si>
    <t>ANGELO</t>
  </si>
  <si>
    <t>FRANCESCO</t>
  </si>
  <si>
    <t>GIOVANNI</t>
  </si>
  <si>
    <t>MICHELE</t>
  </si>
  <si>
    <t>DANIELE</t>
  </si>
  <si>
    <t>STEFANO</t>
  </si>
  <si>
    <t>ROBERTO</t>
  </si>
  <si>
    <t>LUCA</t>
  </si>
  <si>
    <t>MASSIMO</t>
  </si>
  <si>
    <t>MARIO</t>
  </si>
  <si>
    <t>FRANCO</t>
  </si>
  <si>
    <t>DOMENICO</t>
  </si>
  <si>
    <t>PIETRO</t>
  </si>
  <si>
    <t>ALFREDO</t>
  </si>
  <si>
    <t>A.S.D. PODISTICA SOLIDARIETA'</t>
  </si>
  <si>
    <t>SANDRO</t>
  </si>
  <si>
    <t>MAURO</t>
  </si>
  <si>
    <t>PAOLO</t>
  </si>
  <si>
    <t>RENATO</t>
  </si>
  <si>
    <t>GIORGIO</t>
  </si>
  <si>
    <t>GIANCARLO</t>
  </si>
  <si>
    <t>RITA</t>
  </si>
  <si>
    <t>CIRO</t>
  </si>
  <si>
    <t>MARTINI</t>
  </si>
  <si>
    <t>FILIPPO</t>
  </si>
  <si>
    <t>GABRIELE</t>
  </si>
  <si>
    <t>VITALE</t>
  </si>
  <si>
    <t>G.S. CAT SPORT ROMA</t>
  </si>
  <si>
    <t>A.S.D. FREE RUNNERS</t>
  </si>
  <si>
    <t>DORIA</t>
  </si>
  <si>
    <t>CASTELLANO</t>
  </si>
  <si>
    <t>MARATHON CLUB ROMA</t>
  </si>
  <si>
    <t>MARINELLI</t>
  </si>
  <si>
    <t>TOP RUNNERS CASTELLI ROMANI</t>
  </si>
  <si>
    <t>NICOLA</t>
  </si>
  <si>
    <t>ATL. AURORA SEGNI</t>
  </si>
  <si>
    <t>DARIO</t>
  </si>
  <si>
    <t>RIZZO</t>
  </si>
  <si>
    <t>ASD PALESTRINA RUNNING</t>
  </si>
  <si>
    <t>ATL. TUSCULUM</t>
  </si>
  <si>
    <t>UISP ROMA</t>
  </si>
  <si>
    <t>TIVOLI MARATHON</t>
  </si>
  <si>
    <t>MONIA</t>
  </si>
  <si>
    <t>VALTER</t>
  </si>
  <si>
    <t>ALESSIO</t>
  </si>
  <si>
    <t>LIPPI</t>
  </si>
  <si>
    <t>FIAMME GIALLE G. SIMONI</t>
  </si>
  <si>
    <t>FLORIO</t>
  </si>
  <si>
    <t>ACSI CAMPIDOGLIO PALATINO</t>
  </si>
  <si>
    <t>SUSANNA</t>
  </si>
  <si>
    <t>-</t>
  </si>
  <si>
    <t>PUCCI</t>
  </si>
  <si>
    <t>CONTI</t>
  </si>
  <si>
    <t>SIMONA</t>
  </si>
  <si>
    <t>GINO</t>
  </si>
  <si>
    <t>PETER PAN TRIATHLON</t>
  </si>
  <si>
    <t>MACIOCE</t>
  </si>
  <si>
    <t>COLLEFERRO ATLETICA</t>
  </si>
  <si>
    <t>POLISPORTIVA IUSM</t>
  </si>
  <si>
    <t>ANTONIETTA</t>
  </si>
  <si>
    <t>ERNESTO</t>
  </si>
  <si>
    <t>SISTO</t>
  </si>
  <si>
    <t>POD. AMATORI MOROLO</t>
  </si>
  <si>
    <t>BERNARDO</t>
  </si>
  <si>
    <t>FABRIZI</t>
  </si>
  <si>
    <t>VINCI</t>
  </si>
  <si>
    <t>PAGLIAROLI</t>
  </si>
  <si>
    <t>CHIALASTRI</t>
  </si>
  <si>
    <t>CAT SPORT</t>
  </si>
  <si>
    <t>BANCARI ROMANI</t>
  </si>
  <si>
    <t>ASD FINANZA SPORT CAMPANIA</t>
  </si>
  <si>
    <t>RCF - RUNNING CLUB FUTURA</t>
  </si>
  <si>
    <t>ATL. CASTENASO CELTIC DRUID</t>
  </si>
  <si>
    <t>A.S.D. LBM SPORT TEAM</t>
  </si>
  <si>
    <t>ROSSI</t>
  </si>
  <si>
    <t>FORHANS TEAM</t>
  </si>
  <si>
    <t>POL. ATLETICA CEPRANO</t>
  </si>
  <si>
    <t>A.S.D. ATLETICA CECCANO</t>
  </si>
  <si>
    <t>RUNNERS CLUB ANAGNI</t>
  </si>
  <si>
    <t>A.S.BORGATE RIUNITE SERMON.</t>
  </si>
  <si>
    <t>SPORT FITNESS OUTDOOR</t>
  </si>
  <si>
    <t>CSI FROSINONE</t>
  </si>
  <si>
    <t>ASD OLIMPIA ATL. NETTUNO</t>
  </si>
  <si>
    <t>ASD ATLETICA ARCE</t>
  </si>
  <si>
    <t>A.S.D. POL. CIOCIARA A.FAVA</t>
  </si>
  <si>
    <t>ATL. VALMONTONE</t>
  </si>
  <si>
    <t>A.S.D. ATLETICA FROSINONE</t>
  </si>
  <si>
    <t>ASD ERNICA RUNNING</t>
  </si>
  <si>
    <t>A.S. ATL. ROCCA DI PAPA</t>
  </si>
  <si>
    <t>ASD ATL.AMAT. VELLETRI UISP</t>
  </si>
  <si>
    <t>A.S.D. MES COLLEFERRO</t>
  </si>
  <si>
    <t>ATLETICA GOCEANO</t>
  </si>
  <si>
    <t>A.S.D. POD. AVIS PRIVERNO</t>
  </si>
  <si>
    <t>ATL. AMICIZIA FIUGGI</t>
  </si>
  <si>
    <t>ATL. LARIANO RUNNING CLUB</t>
  </si>
  <si>
    <t>A.S.D. ATL. MONTICELLANA</t>
  </si>
  <si>
    <t>STATO MAGGIORE ESERCITO DAR</t>
  </si>
  <si>
    <t>ATL. ALATRI 2001 I CICLOPI</t>
  </si>
  <si>
    <t>ROAD RUNNERS CLUB MILANO</t>
  </si>
  <si>
    <t>ASD ATINA TRAIL RUNNING</t>
  </si>
  <si>
    <t>A.S. DIL. MARATHON CLUB PA</t>
  </si>
  <si>
    <t>VALERIA</t>
  </si>
  <si>
    <t>UISP PROVINCIALE DI LATINA</t>
  </si>
  <si>
    <t>MARATHON CLUB ORISTANO</t>
  </si>
  <si>
    <t>AMATORI TELLALBA</t>
  </si>
  <si>
    <t>ANIAD</t>
  </si>
  <si>
    <t>ATLETICA COSTUME E SOCIETA'</t>
  </si>
  <si>
    <t>TADDEI</t>
  </si>
  <si>
    <t>ASD POLISPORTIVA NAMASTE'</t>
  </si>
  <si>
    <t>ASD BRAMEA VULTUR RUNNERS</t>
  </si>
  <si>
    <t>A.S.D. RUNNERBIKE ACUTO</t>
  </si>
  <si>
    <t>CIARLA</t>
  </si>
  <si>
    <t>GS ATL. BAULADU</t>
  </si>
  <si>
    <t>ASD RUNNERS CEPAGATTI</t>
  </si>
  <si>
    <t>A.S.D. PODISTICA OSTIA (RM)</t>
  </si>
  <si>
    <t>YOUNG RUNNING</t>
  </si>
  <si>
    <t>AS.TRA. ROMA</t>
  </si>
  <si>
    <t>BOSCO</t>
  </si>
  <si>
    <t>RUNNERS CIAMPINO</t>
  </si>
  <si>
    <t>STOJNY</t>
  </si>
  <si>
    <t>GRZEGORE</t>
  </si>
  <si>
    <t>AMAT POMEZIA</t>
  </si>
  <si>
    <t>TOP RUNNERS</t>
  </si>
  <si>
    <t>OLIMPIC MONTECOMPATRI</t>
  </si>
  <si>
    <t>TORTORETO</t>
  </si>
  <si>
    <t>BIGNAMI</t>
  </si>
  <si>
    <t>FLAMINI</t>
  </si>
  <si>
    <t>LATINA RUNNING</t>
  </si>
  <si>
    <t>RCF</t>
  </si>
  <si>
    <t>NAPOLI</t>
  </si>
  <si>
    <t>POD POMEZIA</t>
  </si>
  <si>
    <t>BUCCI</t>
  </si>
  <si>
    <t>ATLETICA ROCCA PRIORA</t>
  </si>
  <si>
    <t>CASTELLUCCI</t>
  </si>
  <si>
    <t>FARRA</t>
  </si>
  <si>
    <t>LIBERTAS LANUVIO</t>
  </si>
  <si>
    <t>RUNFOREVER</t>
  </si>
  <si>
    <t>MACENA</t>
  </si>
  <si>
    <t>COM LAZIO</t>
  </si>
  <si>
    <t>PIER MARTERI</t>
  </si>
  <si>
    <t>FREE RUNNERS</t>
  </si>
  <si>
    <t>SALERNO</t>
  </si>
  <si>
    <t>GENZANO MARATHON</t>
  </si>
  <si>
    <t>GIUSTIGNANI</t>
  </si>
  <si>
    <t>PAGANO</t>
  </si>
  <si>
    <t>AMICI PARCO CASTELLI ROMANI</t>
  </si>
  <si>
    <t>SORGI</t>
  </si>
  <si>
    <t>NICOLETTI</t>
  </si>
  <si>
    <t>DELGAVIO</t>
  </si>
  <si>
    <t>BRUNELLI</t>
  </si>
  <si>
    <t>ALESSANDRA</t>
  </si>
  <si>
    <t>MASTRIPIERI</t>
  </si>
  <si>
    <t>AMAT CASTELFUSANO</t>
  </si>
  <si>
    <t>FIENILI</t>
  </si>
  <si>
    <t>LBM SPORT</t>
  </si>
  <si>
    <t>ZITELLI</t>
  </si>
  <si>
    <t>CHIARELLI</t>
  </si>
  <si>
    <t>CIANFARINI</t>
  </si>
  <si>
    <t>KRONOS ROMA</t>
  </si>
  <si>
    <t>DI GAETANO</t>
  </si>
  <si>
    <t>RESPLENDI</t>
  </si>
  <si>
    <t>GHISLAINE</t>
  </si>
  <si>
    <t>ATLETICA POMEZIA</t>
  </si>
  <si>
    <t>ROMANI</t>
  </si>
  <si>
    <t>QUARTA</t>
  </si>
  <si>
    <t>ACCILI</t>
  </si>
  <si>
    <t>FRANCIOSI</t>
  </si>
  <si>
    <t>LEONI</t>
  </si>
  <si>
    <t>PORTANOVA</t>
  </si>
  <si>
    <t>ANGELA</t>
  </si>
  <si>
    <t>POD OSTIA</t>
  </si>
  <si>
    <t>GIZZI</t>
  </si>
  <si>
    <t>LUNGARINI</t>
  </si>
  <si>
    <t>NUOVA ATL LARIANO</t>
  </si>
  <si>
    <t>OLIVASTRINI</t>
  </si>
  <si>
    <t>PALUZZI</t>
  </si>
  <si>
    <t>ATL SETINA</t>
  </si>
  <si>
    <t>COLO'</t>
  </si>
  <si>
    <t>SPINETTI</t>
  </si>
  <si>
    <t>PATRICIOLO</t>
  </si>
  <si>
    <t>ATL POMEZIA</t>
  </si>
  <si>
    <t>LAPORTA</t>
  </si>
  <si>
    <t>COCCHI</t>
  </si>
  <si>
    <t>ATLETICA FRASCATI</t>
  </si>
  <si>
    <t>CLUDIO</t>
  </si>
  <si>
    <t>CIMARELLI</t>
  </si>
  <si>
    <t>PIER</t>
  </si>
  <si>
    <t>SANTINI</t>
  </si>
  <si>
    <t>ATL MONTEROTONDO</t>
  </si>
  <si>
    <t>GIACCO</t>
  </si>
  <si>
    <t>ASTER</t>
  </si>
  <si>
    <t>ENRICA</t>
  </si>
  <si>
    <t>PANNELLA</t>
  </si>
  <si>
    <t>PELLICCIA</t>
  </si>
  <si>
    <t>VNCENZO</t>
  </si>
  <si>
    <t>PODISTI MARE DI ROMA</t>
  </si>
  <si>
    <t>Maratonina delle Fragole</t>
  </si>
  <si>
    <t>Genzano (RM) Italia - Domenica 23/06/2013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</si>
</sst>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410]dddd\ d\ mmmm\ yyyy"/>
    <numFmt numFmtId="167" formatCode="h\.mm\.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pane ySplit="4" topLeftCell="BM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211</v>
      </c>
      <c r="B1" s="22"/>
      <c r="C1" s="22"/>
      <c r="D1" s="22"/>
      <c r="E1" s="22"/>
      <c r="F1" s="22"/>
      <c r="G1" s="22"/>
      <c r="H1" s="22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212</v>
      </c>
      <c r="B3" s="25"/>
      <c r="C3" s="25"/>
      <c r="D3" s="25"/>
      <c r="E3" s="25"/>
      <c r="F3" s="25"/>
      <c r="G3" s="25"/>
      <c r="H3" s="3" t="s">
        <v>1</v>
      </c>
      <c r="I3" s="4">
        <v>10.5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34" t="s">
        <v>132</v>
      </c>
      <c r="C5" s="34" t="s">
        <v>16</v>
      </c>
      <c r="D5" s="40" t="s">
        <v>65</v>
      </c>
      <c r="E5" s="34" t="s">
        <v>133</v>
      </c>
      <c r="F5" s="35">
        <v>0.027233796296296298</v>
      </c>
      <c r="G5" s="10" t="str">
        <f aca="true" t="shared" si="0" ref="G5:G68">TEXT(INT((HOUR(F5)*3600+MINUTE(F5)*60+SECOND(F5))/$I$3/60),"0")&amp;"."&amp;TEXT(MOD((HOUR(F5)*3600+MINUTE(F5)*60+SECOND(F5))/$I$3,60),"00")&amp;"/km"</f>
        <v>3.44/km</v>
      </c>
      <c r="H5" s="11">
        <f aca="true" t="shared" si="1" ref="H5:H48">F5-$F$5</f>
        <v>0</v>
      </c>
      <c r="I5" s="11">
        <f>F5-INDEX($F$5:$F$258,MATCH(D5,$D$5:$D$258,0))</f>
        <v>0</v>
      </c>
    </row>
    <row r="6" spans="1:9" s="12" customFormat="1" ht="15" customHeight="1">
      <c r="A6" s="13">
        <v>2</v>
      </c>
      <c r="B6" s="36" t="s">
        <v>134</v>
      </c>
      <c r="C6" s="36" t="s">
        <v>135</v>
      </c>
      <c r="D6" s="41" t="s">
        <v>65</v>
      </c>
      <c r="E6" s="36" t="s">
        <v>136</v>
      </c>
      <c r="F6" s="37">
        <v>0.02791666666666667</v>
      </c>
      <c r="G6" s="13" t="str">
        <f t="shared" si="0"/>
        <v>3.50/km</v>
      </c>
      <c r="H6" s="14">
        <f t="shared" si="1"/>
        <v>0.0006828703703703719</v>
      </c>
      <c r="I6" s="14">
        <f>F6-INDEX($F$5:$F$258,MATCH(D6,$D$5:$D$258,0))</f>
        <v>0.0006828703703703719</v>
      </c>
    </row>
    <row r="7" spans="1:9" s="12" customFormat="1" ht="15" customHeight="1">
      <c r="A7" s="13">
        <v>3</v>
      </c>
      <c r="B7" s="36" t="s">
        <v>122</v>
      </c>
      <c r="C7" s="36" t="s">
        <v>18</v>
      </c>
      <c r="D7" s="41" t="s">
        <v>65</v>
      </c>
      <c r="E7" s="36" t="s">
        <v>137</v>
      </c>
      <c r="F7" s="37">
        <v>0.028252314814814813</v>
      </c>
      <c r="G7" s="13" t="str">
        <f t="shared" si="0"/>
        <v>3.52/km</v>
      </c>
      <c r="H7" s="14">
        <f t="shared" si="1"/>
        <v>0.0010185185185185158</v>
      </c>
      <c r="I7" s="14">
        <f>F7-INDEX($F$5:$F$258,MATCH(D7,$D$5:$D$258,0))</f>
        <v>0.0010185185185185158</v>
      </c>
    </row>
    <row r="8" spans="1:9" s="12" customFormat="1" ht="15" customHeight="1">
      <c r="A8" s="13">
        <v>4</v>
      </c>
      <c r="B8" s="36" t="s">
        <v>82</v>
      </c>
      <c r="C8" s="36" t="s">
        <v>31</v>
      </c>
      <c r="D8" s="41" t="s">
        <v>65</v>
      </c>
      <c r="E8" s="36" t="s">
        <v>138</v>
      </c>
      <c r="F8" s="37">
        <v>0.02855324074074074</v>
      </c>
      <c r="G8" s="13" t="str">
        <f t="shared" si="0"/>
        <v>3.55/km</v>
      </c>
      <c r="H8" s="14">
        <f t="shared" si="1"/>
        <v>0.0013194444444444425</v>
      </c>
      <c r="I8" s="14">
        <f>F8-INDEX($F$5:$F$258,MATCH(D8,$D$5:$D$258,0))</f>
        <v>0.0013194444444444425</v>
      </c>
    </row>
    <row r="9" spans="1:9" s="12" customFormat="1" ht="15" customHeight="1">
      <c r="A9" s="13">
        <v>5</v>
      </c>
      <c r="B9" s="36" t="s">
        <v>139</v>
      </c>
      <c r="C9" s="36" t="s">
        <v>22</v>
      </c>
      <c r="D9" s="41" t="s">
        <v>65</v>
      </c>
      <c r="E9" s="36" t="s">
        <v>84</v>
      </c>
      <c r="F9" s="37">
        <v>0.028773148148148145</v>
      </c>
      <c r="G9" s="13" t="str">
        <f t="shared" si="0"/>
        <v>3.57/km</v>
      </c>
      <c r="H9" s="14">
        <f t="shared" si="1"/>
        <v>0.0015393518518518473</v>
      </c>
      <c r="I9" s="14">
        <f>F9-INDEX($F$5:$F$258,MATCH(D9,$D$5:$D$258,0))</f>
        <v>0.0015393518518518473</v>
      </c>
    </row>
    <row r="10" spans="1:9" s="12" customFormat="1" ht="15" customHeight="1">
      <c r="A10" s="13">
        <v>6</v>
      </c>
      <c r="B10" s="36" t="s">
        <v>140</v>
      </c>
      <c r="C10" s="36" t="s">
        <v>58</v>
      </c>
      <c r="D10" s="41" t="s">
        <v>65</v>
      </c>
      <c r="E10" s="36" t="s">
        <v>84</v>
      </c>
      <c r="F10" s="37">
        <v>0.02884259259259259</v>
      </c>
      <c r="G10" s="13" t="str">
        <f t="shared" si="0"/>
        <v>3.57/km</v>
      </c>
      <c r="H10" s="14">
        <f t="shared" si="1"/>
        <v>0.0016087962962962922</v>
      </c>
      <c r="I10" s="14">
        <f>F10-INDEX($F$5:$F$258,MATCH(D10,$D$5:$D$258,0))</f>
        <v>0.0016087962962962922</v>
      </c>
    </row>
    <row r="11" spans="1:9" s="12" customFormat="1" ht="15" customHeight="1">
      <c r="A11" s="13">
        <v>7</v>
      </c>
      <c r="B11" s="36" t="s">
        <v>141</v>
      </c>
      <c r="C11" s="36" t="s">
        <v>12</v>
      </c>
      <c r="D11" s="41" t="s">
        <v>65</v>
      </c>
      <c r="E11" s="36" t="s">
        <v>142</v>
      </c>
      <c r="F11" s="37">
        <v>0.028935185185185185</v>
      </c>
      <c r="G11" s="13" t="str">
        <f t="shared" si="0"/>
        <v>3.58/km</v>
      </c>
      <c r="H11" s="14">
        <f t="shared" si="1"/>
        <v>0.0017013888888888877</v>
      </c>
      <c r="I11" s="14">
        <f>F11-INDEX($F$5:$F$258,MATCH(D11,$D$5:$D$258,0))</f>
        <v>0.0017013888888888877</v>
      </c>
    </row>
    <row r="12" spans="1:9" s="12" customFormat="1" ht="15" customHeight="1">
      <c r="A12" s="13">
        <v>8</v>
      </c>
      <c r="B12" s="36" t="s">
        <v>44</v>
      </c>
      <c r="C12" s="36" t="s">
        <v>17</v>
      </c>
      <c r="D12" s="41" t="s">
        <v>65</v>
      </c>
      <c r="E12" s="36" t="s">
        <v>83</v>
      </c>
      <c r="F12" s="37">
        <v>0.02900462962962963</v>
      </c>
      <c r="G12" s="13" t="str">
        <f t="shared" si="0"/>
        <v>3.59/km</v>
      </c>
      <c r="H12" s="14">
        <f t="shared" si="1"/>
        <v>0.0017708333333333326</v>
      </c>
      <c r="I12" s="14">
        <f>F12-INDEX($F$5:$F$258,MATCH(D12,$D$5:$D$258,0))</f>
        <v>0.0017708333333333326</v>
      </c>
    </row>
    <row r="13" spans="1:9" s="12" customFormat="1" ht="15" customHeight="1">
      <c r="A13" s="13">
        <v>9</v>
      </c>
      <c r="B13" s="36" t="s">
        <v>45</v>
      </c>
      <c r="C13" s="36" t="s">
        <v>23</v>
      </c>
      <c r="D13" s="41" t="s">
        <v>65</v>
      </c>
      <c r="E13" s="36" t="s">
        <v>143</v>
      </c>
      <c r="F13" s="37">
        <v>0.02939814814814815</v>
      </c>
      <c r="G13" s="13" t="str">
        <f t="shared" si="0"/>
        <v>4.02/km</v>
      </c>
      <c r="H13" s="14">
        <f t="shared" si="1"/>
        <v>0.0021643518518518513</v>
      </c>
      <c r="I13" s="14">
        <f>F13-INDEX($F$5:$F$258,MATCH(D13,$D$5:$D$258,0))</f>
        <v>0.0021643518518518513</v>
      </c>
    </row>
    <row r="14" spans="1:9" s="12" customFormat="1" ht="15" customHeight="1">
      <c r="A14" s="13">
        <v>10</v>
      </c>
      <c r="B14" s="36" t="s">
        <v>80</v>
      </c>
      <c r="C14" s="36" t="s">
        <v>23</v>
      </c>
      <c r="D14" s="41" t="s">
        <v>65</v>
      </c>
      <c r="E14" s="36" t="s">
        <v>138</v>
      </c>
      <c r="F14" s="37">
        <v>0.02954861111111111</v>
      </c>
      <c r="G14" s="13" t="str">
        <f t="shared" si="0"/>
        <v>4.03/km</v>
      </c>
      <c r="H14" s="14">
        <f t="shared" si="1"/>
        <v>0.0023148148148148112</v>
      </c>
      <c r="I14" s="14">
        <f>F14-INDEX($F$5:$F$258,MATCH(D14,$D$5:$D$258,0))</f>
        <v>0.0023148148148148112</v>
      </c>
    </row>
    <row r="15" spans="1:9" s="12" customFormat="1" ht="15" customHeight="1">
      <c r="A15" s="13">
        <v>11</v>
      </c>
      <c r="B15" s="36" t="s">
        <v>144</v>
      </c>
      <c r="C15" s="36" t="s">
        <v>39</v>
      </c>
      <c r="D15" s="41" t="s">
        <v>65</v>
      </c>
      <c r="E15" s="36" t="s">
        <v>145</v>
      </c>
      <c r="F15" s="37">
        <v>0.030208333333333334</v>
      </c>
      <c r="G15" s="13" t="str">
        <f t="shared" si="0"/>
        <v>4.09/km</v>
      </c>
      <c r="H15" s="14">
        <f t="shared" si="1"/>
        <v>0.002974537037037036</v>
      </c>
      <c r="I15" s="14">
        <f>F15-INDEX($F$5:$F$258,MATCH(D15,$D$5:$D$258,0))</f>
        <v>0.002974537037037036</v>
      </c>
    </row>
    <row r="16" spans="1:9" s="12" customFormat="1" ht="15" customHeight="1">
      <c r="A16" s="13">
        <v>12</v>
      </c>
      <c r="B16" s="36" t="s">
        <v>146</v>
      </c>
      <c r="C16" s="36" t="s">
        <v>25</v>
      </c>
      <c r="D16" s="41" t="s">
        <v>65</v>
      </c>
      <c r="E16" s="36" t="s">
        <v>147</v>
      </c>
      <c r="F16" s="37">
        <v>0.03071759259259259</v>
      </c>
      <c r="G16" s="13" t="str">
        <f t="shared" si="0"/>
        <v>4.13/km</v>
      </c>
      <c r="H16" s="14">
        <f t="shared" si="1"/>
        <v>0.003483796296296294</v>
      </c>
      <c r="I16" s="14">
        <f>F16-INDEX($F$5:$F$258,MATCH(D16,$D$5:$D$258,0))</f>
        <v>0.003483796296296294</v>
      </c>
    </row>
    <row r="17" spans="1:9" s="12" customFormat="1" ht="15" customHeight="1">
      <c r="A17" s="13">
        <v>13</v>
      </c>
      <c r="B17" s="36" t="s">
        <v>38</v>
      </c>
      <c r="C17" s="36" t="s">
        <v>20</v>
      </c>
      <c r="D17" s="41" t="s">
        <v>65</v>
      </c>
      <c r="E17" s="36" t="s">
        <v>147</v>
      </c>
      <c r="F17" s="37">
        <v>0.03096064814814815</v>
      </c>
      <c r="G17" s="13" t="str">
        <f t="shared" si="0"/>
        <v>4.15/km</v>
      </c>
      <c r="H17" s="14">
        <f t="shared" si="1"/>
        <v>0.0037268518518518527</v>
      </c>
      <c r="I17" s="14">
        <f>F17-INDEX($F$5:$F$258,MATCH(D17,$D$5:$D$258,0))</f>
        <v>0.0037268518518518527</v>
      </c>
    </row>
    <row r="18" spans="1:9" s="12" customFormat="1" ht="15" customHeight="1">
      <c r="A18" s="13">
        <v>14</v>
      </c>
      <c r="B18" s="36" t="s">
        <v>148</v>
      </c>
      <c r="C18" s="36" t="s">
        <v>19</v>
      </c>
      <c r="D18" s="41" t="s">
        <v>65</v>
      </c>
      <c r="E18" s="36" t="s">
        <v>145</v>
      </c>
      <c r="F18" s="37">
        <v>0.031574074074074074</v>
      </c>
      <c r="G18" s="13" t="str">
        <f t="shared" si="0"/>
        <v>4.20/km</v>
      </c>
      <c r="H18" s="14">
        <f t="shared" si="1"/>
        <v>0.004340277777777776</v>
      </c>
      <c r="I18" s="14">
        <f>F18-INDEX($F$5:$F$258,MATCH(D18,$D$5:$D$258,0))</f>
        <v>0.004340277777777776</v>
      </c>
    </row>
    <row r="19" spans="1:9" s="12" customFormat="1" ht="15" customHeight="1">
      <c r="A19" s="13">
        <v>15</v>
      </c>
      <c r="B19" s="36" t="s">
        <v>149</v>
      </c>
      <c r="C19" s="36" t="s">
        <v>23</v>
      </c>
      <c r="D19" s="41" t="s">
        <v>65</v>
      </c>
      <c r="E19" s="36" t="s">
        <v>150</v>
      </c>
      <c r="F19" s="37">
        <v>0.03130787037037037</v>
      </c>
      <c r="G19" s="13" t="str">
        <f t="shared" si="0"/>
        <v>4.18/km</v>
      </c>
      <c r="H19" s="14">
        <f t="shared" si="1"/>
        <v>0.00407407407407407</v>
      </c>
      <c r="I19" s="14">
        <f>F19-INDEX($F$5:$F$258,MATCH(D19,$D$5:$D$258,0))</f>
        <v>0.00407407407407407</v>
      </c>
    </row>
    <row r="20" spans="1:9" s="12" customFormat="1" ht="15" customHeight="1">
      <c r="A20" s="13">
        <v>16</v>
      </c>
      <c r="B20" s="36" t="s">
        <v>141</v>
      </c>
      <c r="C20" s="36" t="s">
        <v>62</v>
      </c>
      <c r="D20" s="41" t="s">
        <v>65</v>
      </c>
      <c r="E20" s="36" t="s">
        <v>151</v>
      </c>
      <c r="F20" s="37">
        <v>0.03214120370370371</v>
      </c>
      <c r="G20" s="13" t="str">
        <f t="shared" si="0"/>
        <v>4.24/km</v>
      </c>
      <c r="H20" s="14">
        <f t="shared" si="1"/>
        <v>0.004907407407407409</v>
      </c>
      <c r="I20" s="14">
        <f>F20-INDEX($F$5:$F$258,MATCH(D20,$D$5:$D$258,0))</f>
        <v>0.004907407407407409</v>
      </c>
    </row>
    <row r="21" spans="1:9" s="12" customFormat="1" ht="15" customHeight="1">
      <c r="A21" s="13">
        <v>17</v>
      </c>
      <c r="B21" s="36" t="s">
        <v>152</v>
      </c>
      <c r="C21" s="36" t="s">
        <v>49</v>
      </c>
      <c r="D21" s="41" t="s">
        <v>65</v>
      </c>
      <c r="E21" s="36" t="s">
        <v>153</v>
      </c>
      <c r="F21" s="37">
        <v>0.032199074074074074</v>
      </c>
      <c r="G21" s="13" t="str">
        <f t="shared" si="0"/>
        <v>4.25/km</v>
      </c>
      <c r="H21" s="14">
        <f t="shared" si="1"/>
        <v>0.004965277777777777</v>
      </c>
      <c r="I21" s="14">
        <f>F21-INDEX($F$5:$F$258,MATCH(D21,$D$5:$D$258,0))</f>
        <v>0.004965277777777777</v>
      </c>
    </row>
    <row r="22" spans="1:9" s="12" customFormat="1" ht="15" customHeight="1">
      <c r="A22" s="13">
        <v>18</v>
      </c>
      <c r="B22" s="36" t="s">
        <v>154</v>
      </c>
      <c r="C22" s="36" t="s">
        <v>25</v>
      </c>
      <c r="D22" s="41" t="s">
        <v>65</v>
      </c>
      <c r="E22" s="36" t="s">
        <v>155</v>
      </c>
      <c r="F22" s="37">
        <v>0.03263888888888889</v>
      </c>
      <c r="G22" s="13" t="str">
        <f t="shared" si="0"/>
        <v>4.29/km</v>
      </c>
      <c r="H22" s="14">
        <f t="shared" si="1"/>
        <v>0.005405092592592593</v>
      </c>
      <c r="I22" s="14">
        <f>F22-INDEX($F$5:$F$258,MATCH(D22,$D$5:$D$258,0))</f>
        <v>0.005405092592592593</v>
      </c>
    </row>
    <row r="23" spans="1:9" s="12" customFormat="1" ht="15" customHeight="1">
      <c r="A23" s="13">
        <v>19</v>
      </c>
      <c r="B23" s="36" t="s">
        <v>156</v>
      </c>
      <c r="C23" s="36" t="s">
        <v>26</v>
      </c>
      <c r="D23" s="41" t="s">
        <v>65</v>
      </c>
      <c r="E23" s="36" t="s">
        <v>157</v>
      </c>
      <c r="F23" s="37">
        <v>0.03319444444444444</v>
      </c>
      <c r="G23" s="13" t="str">
        <f t="shared" si="0"/>
        <v>4.33/km</v>
      </c>
      <c r="H23" s="14">
        <f t="shared" si="1"/>
        <v>0.0059606481481481455</v>
      </c>
      <c r="I23" s="14">
        <f>F23-INDEX($F$5:$F$258,MATCH(D23,$D$5:$D$258,0))</f>
        <v>0.0059606481481481455</v>
      </c>
    </row>
    <row r="24" spans="1:9" s="12" customFormat="1" ht="15" customHeight="1">
      <c r="A24" s="13">
        <v>20</v>
      </c>
      <c r="B24" s="36" t="s">
        <v>158</v>
      </c>
      <c r="C24" s="36" t="s">
        <v>78</v>
      </c>
      <c r="D24" s="41" t="s">
        <v>65</v>
      </c>
      <c r="E24" s="36" t="s">
        <v>145</v>
      </c>
      <c r="F24" s="37">
        <v>0.0334375</v>
      </c>
      <c r="G24" s="13" t="str">
        <f t="shared" si="0"/>
        <v>4.35/km</v>
      </c>
      <c r="H24" s="14">
        <f t="shared" si="1"/>
        <v>0.006203703703703704</v>
      </c>
      <c r="I24" s="14">
        <f>F24-INDEX($F$5:$F$258,MATCH(D24,$D$5:$D$258,0))</f>
        <v>0.006203703703703704</v>
      </c>
    </row>
    <row r="25" spans="1:9" s="12" customFormat="1" ht="15" customHeight="1">
      <c r="A25" s="13">
        <v>21</v>
      </c>
      <c r="B25" s="36" t="s">
        <v>159</v>
      </c>
      <c r="C25" s="36" t="s">
        <v>59</v>
      </c>
      <c r="D25" s="41" t="s">
        <v>65</v>
      </c>
      <c r="E25" s="36" t="s">
        <v>160</v>
      </c>
      <c r="F25" s="37">
        <v>0.03349537037037037</v>
      </c>
      <c r="G25" s="13" t="str">
        <f t="shared" si="0"/>
        <v>4.36/km</v>
      </c>
      <c r="H25" s="14">
        <f t="shared" si="1"/>
        <v>0.006261574074074072</v>
      </c>
      <c r="I25" s="14">
        <f>F25-INDEX($F$5:$F$258,MATCH(D25,$D$5:$D$258,0))</f>
        <v>0.006261574074074072</v>
      </c>
    </row>
    <row r="26" spans="1:9" s="12" customFormat="1" ht="15" customHeight="1">
      <c r="A26" s="13">
        <v>22</v>
      </c>
      <c r="B26" s="36" t="s">
        <v>161</v>
      </c>
      <c r="C26" s="36" t="s">
        <v>21</v>
      </c>
      <c r="D26" s="41" t="s">
        <v>65</v>
      </c>
      <c r="E26" s="36" t="s">
        <v>147</v>
      </c>
      <c r="F26" s="37">
        <v>0.03353009259259259</v>
      </c>
      <c r="G26" s="13" t="str">
        <f t="shared" si="0"/>
        <v>4.36/km</v>
      </c>
      <c r="H26" s="14">
        <f t="shared" si="1"/>
        <v>0.006296296296296293</v>
      </c>
      <c r="I26" s="14">
        <f>F26-INDEX($F$5:$F$258,MATCH(D26,$D$5:$D$258,0))</f>
        <v>0.006296296296296293</v>
      </c>
    </row>
    <row r="27" spans="1:9" s="12" customFormat="1" ht="15" customHeight="1">
      <c r="A27" s="13">
        <v>23</v>
      </c>
      <c r="B27" s="36" t="s">
        <v>162</v>
      </c>
      <c r="C27" s="36" t="s">
        <v>69</v>
      </c>
      <c r="D27" s="41" t="s">
        <v>65</v>
      </c>
      <c r="E27" s="36" t="s">
        <v>157</v>
      </c>
      <c r="F27" s="37">
        <v>0.03359953703703704</v>
      </c>
      <c r="G27" s="13" t="str">
        <f t="shared" si="0"/>
        <v>4.36/km</v>
      </c>
      <c r="H27" s="14">
        <f t="shared" si="1"/>
        <v>0.006365740740740741</v>
      </c>
      <c r="I27" s="14">
        <f>F27-INDEX($F$5:$F$258,MATCH(D27,$D$5:$D$258,0))</f>
        <v>0.006365740740740741</v>
      </c>
    </row>
    <row r="28" spans="1:9" s="15" customFormat="1" ht="15" customHeight="1">
      <c r="A28" s="13">
        <v>24</v>
      </c>
      <c r="B28" s="36" t="s">
        <v>163</v>
      </c>
      <c r="C28" s="36" t="s">
        <v>37</v>
      </c>
      <c r="D28" s="41" t="s">
        <v>65</v>
      </c>
      <c r="E28" s="36" t="s">
        <v>46</v>
      </c>
      <c r="F28" s="37">
        <v>0.033680555555555554</v>
      </c>
      <c r="G28" s="13" t="str">
        <f t="shared" si="0"/>
        <v>4.37/km</v>
      </c>
      <c r="H28" s="14">
        <f t="shared" si="1"/>
        <v>0.006446759259259256</v>
      </c>
      <c r="I28" s="14">
        <f>F28-INDEX($F$5:$F$258,MATCH(D28,$D$5:$D$258,0))</f>
        <v>0.006446759259259256</v>
      </c>
    </row>
    <row r="29" spans="1:9" ht="15" customHeight="1">
      <c r="A29" s="13">
        <v>25</v>
      </c>
      <c r="B29" s="36" t="s">
        <v>164</v>
      </c>
      <c r="C29" s="36" t="s">
        <v>165</v>
      </c>
      <c r="D29" s="41" t="s">
        <v>65</v>
      </c>
      <c r="E29" s="36" t="s">
        <v>160</v>
      </c>
      <c r="F29" s="37">
        <v>0.03369212962962963</v>
      </c>
      <c r="G29" s="13" t="str">
        <f t="shared" si="0"/>
        <v>4.37/km</v>
      </c>
      <c r="H29" s="14">
        <f t="shared" si="1"/>
        <v>0.00645833333333333</v>
      </c>
      <c r="I29" s="14">
        <f>F29-INDEX($F$5:$F$258,MATCH(D29,$D$5:$D$258,0))</f>
        <v>0.00645833333333333</v>
      </c>
    </row>
    <row r="30" spans="1:9" ht="15" customHeight="1">
      <c r="A30" s="13">
        <v>26</v>
      </c>
      <c r="B30" s="36" t="s">
        <v>166</v>
      </c>
      <c r="C30" s="36" t="s">
        <v>76</v>
      </c>
      <c r="D30" s="41" t="s">
        <v>65</v>
      </c>
      <c r="E30" s="36" t="s">
        <v>167</v>
      </c>
      <c r="F30" s="37">
        <v>0.03381944444444445</v>
      </c>
      <c r="G30" s="13" t="str">
        <f t="shared" si="0"/>
        <v>4.38/km</v>
      </c>
      <c r="H30" s="14">
        <f t="shared" si="1"/>
        <v>0.006585648148148153</v>
      </c>
      <c r="I30" s="14">
        <f>F30-INDEX($F$5:$F$258,MATCH(D30,$D$5:$D$258,0))</f>
        <v>0.006585648148148153</v>
      </c>
    </row>
    <row r="31" spans="1:9" ht="15" customHeight="1">
      <c r="A31" s="13">
        <v>27</v>
      </c>
      <c r="B31" s="36" t="s">
        <v>168</v>
      </c>
      <c r="C31" s="36" t="s">
        <v>11</v>
      </c>
      <c r="D31" s="41" t="s">
        <v>65</v>
      </c>
      <c r="E31" s="36" t="s">
        <v>169</v>
      </c>
      <c r="F31" s="37">
        <v>0.03391203703703704</v>
      </c>
      <c r="G31" s="13" t="str">
        <f t="shared" si="0"/>
        <v>4.39/km</v>
      </c>
      <c r="H31" s="14">
        <f t="shared" si="1"/>
        <v>0.0066782407407407415</v>
      </c>
      <c r="I31" s="14">
        <f>F31-INDEX($F$5:$F$258,MATCH(D31,$D$5:$D$258,0))</f>
        <v>0.0066782407407407415</v>
      </c>
    </row>
    <row r="32" spans="1:9" ht="15" customHeight="1">
      <c r="A32" s="13">
        <v>28</v>
      </c>
      <c r="B32" s="36" t="s">
        <v>170</v>
      </c>
      <c r="C32" s="36" t="s">
        <v>40</v>
      </c>
      <c r="D32" s="41" t="s">
        <v>65</v>
      </c>
      <c r="E32" s="36" t="s">
        <v>147</v>
      </c>
      <c r="F32" s="37">
        <v>0.03417824074074074</v>
      </c>
      <c r="G32" s="13" t="str">
        <f t="shared" si="0"/>
        <v>4.41/km</v>
      </c>
      <c r="H32" s="14">
        <f t="shared" si="1"/>
        <v>0.006944444444444441</v>
      </c>
      <c r="I32" s="14">
        <f>F32-INDEX($F$5:$F$258,MATCH(D32,$D$5:$D$258,0))</f>
        <v>0.006944444444444441</v>
      </c>
    </row>
    <row r="33" spans="1:9" ht="15" customHeight="1">
      <c r="A33" s="13">
        <v>29</v>
      </c>
      <c r="B33" s="36" t="s">
        <v>66</v>
      </c>
      <c r="C33" s="36" t="s">
        <v>22</v>
      </c>
      <c r="D33" s="41" t="s">
        <v>65</v>
      </c>
      <c r="E33" s="36" t="s">
        <v>147</v>
      </c>
      <c r="F33" s="37">
        <v>0.03423611111111111</v>
      </c>
      <c r="G33" s="13" t="str">
        <f t="shared" si="0"/>
        <v>4.42/km</v>
      </c>
      <c r="H33" s="14">
        <f t="shared" si="1"/>
        <v>0.007002314814814815</v>
      </c>
      <c r="I33" s="14">
        <f>F33-INDEX($F$5:$F$258,MATCH(D33,$D$5:$D$258,0))</f>
        <v>0.007002314814814815</v>
      </c>
    </row>
    <row r="34" spans="1:9" ht="15" customHeight="1">
      <c r="A34" s="13">
        <v>30</v>
      </c>
      <c r="B34" s="36" t="s">
        <v>171</v>
      </c>
      <c r="C34" s="36" t="s">
        <v>13</v>
      </c>
      <c r="D34" s="41" t="s">
        <v>65</v>
      </c>
      <c r="E34" s="36" t="s">
        <v>136</v>
      </c>
      <c r="F34" s="37">
        <v>0.03446759259259259</v>
      </c>
      <c r="G34" s="13" t="str">
        <f t="shared" si="0"/>
        <v>4.44/km</v>
      </c>
      <c r="H34" s="14">
        <f t="shared" si="1"/>
        <v>0.007233796296296294</v>
      </c>
      <c r="I34" s="14">
        <f>F34-INDEX($F$5:$F$258,MATCH(D34,$D$5:$D$258,0))</f>
        <v>0.007233796296296294</v>
      </c>
    </row>
    <row r="35" spans="1:9" ht="15" customHeight="1">
      <c r="A35" s="13">
        <v>31</v>
      </c>
      <c r="B35" s="36" t="s">
        <v>126</v>
      </c>
      <c r="C35" s="36" t="s">
        <v>34</v>
      </c>
      <c r="D35" s="41" t="s">
        <v>65</v>
      </c>
      <c r="E35" s="36" t="s">
        <v>155</v>
      </c>
      <c r="F35" s="37">
        <v>0.03460648148148148</v>
      </c>
      <c r="G35" s="13" t="str">
        <f t="shared" si="0"/>
        <v>4.45/km</v>
      </c>
      <c r="H35" s="14">
        <f t="shared" si="1"/>
        <v>0.0073726851851851835</v>
      </c>
      <c r="I35" s="14">
        <f>F35-INDEX($F$5:$F$258,MATCH(D35,$D$5:$D$258,0))</f>
        <v>0.0073726851851851835</v>
      </c>
    </row>
    <row r="36" spans="1:9" ht="15" customHeight="1">
      <c r="A36" s="13">
        <v>32</v>
      </c>
      <c r="B36" s="36" t="s">
        <v>172</v>
      </c>
      <c r="C36" s="36" t="s">
        <v>116</v>
      </c>
      <c r="D36" s="41" t="s">
        <v>65</v>
      </c>
      <c r="E36" s="36" t="s">
        <v>173</v>
      </c>
      <c r="F36" s="37">
        <v>0.0346875</v>
      </c>
      <c r="G36" s="13" t="str">
        <f t="shared" si="0"/>
        <v>4.45/km</v>
      </c>
      <c r="H36" s="14">
        <f aca="true" t="shared" si="2" ref="H36:H71">F36-$F$5</f>
        <v>0.0074537037037037054</v>
      </c>
      <c r="I36" s="14">
        <f>F36-INDEX($F$5:$F$258,MATCH(D36,$D$5:$D$258,0))</f>
        <v>0.0074537037037037054</v>
      </c>
    </row>
    <row r="37" spans="1:9" ht="15" customHeight="1">
      <c r="A37" s="13">
        <v>33</v>
      </c>
      <c r="B37" s="36" t="s">
        <v>174</v>
      </c>
      <c r="C37" s="36" t="s">
        <v>24</v>
      </c>
      <c r="D37" s="41" t="s">
        <v>65</v>
      </c>
      <c r="E37" s="36" t="s">
        <v>157</v>
      </c>
      <c r="F37" s="37">
        <v>0.03505787037037037</v>
      </c>
      <c r="G37" s="13" t="str">
        <f t="shared" si="0"/>
        <v>4.48/km</v>
      </c>
      <c r="H37" s="14">
        <f t="shared" si="2"/>
        <v>0.007824074074074074</v>
      </c>
      <c r="I37" s="14">
        <f>F37-INDEX($F$5:$F$258,MATCH(D37,$D$5:$D$258,0))</f>
        <v>0.007824074074074074</v>
      </c>
    </row>
    <row r="38" spans="1:9" ht="15" customHeight="1">
      <c r="A38" s="13">
        <v>34</v>
      </c>
      <c r="B38" s="36" t="s">
        <v>175</v>
      </c>
      <c r="C38" s="36" t="s">
        <v>176</v>
      </c>
      <c r="D38" s="41" t="s">
        <v>65</v>
      </c>
      <c r="E38" s="36" t="s">
        <v>167</v>
      </c>
      <c r="F38" s="37">
        <v>0.03516203703703704</v>
      </c>
      <c r="G38" s="13" t="str">
        <f t="shared" si="0"/>
        <v>4.49/km</v>
      </c>
      <c r="H38" s="14">
        <f t="shared" si="2"/>
        <v>0.007928240740740743</v>
      </c>
      <c r="I38" s="14">
        <f>F38-INDEX($F$5:$F$258,MATCH(D38,$D$5:$D$258,0))</f>
        <v>0.007928240740740743</v>
      </c>
    </row>
    <row r="39" spans="1:9" ht="15" customHeight="1">
      <c r="A39" s="13">
        <v>35</v>
      </c>
      <c r="B39" s="36" t="s">
        <v>71</v>
      </c>
      <c r="C39" s="36" t="s">
        <v>32</v>
      </c>
      <c r="D39" s="41" t="s">
        <v>65</v>
      </c>
      <c r="E39" s="36" t="s">
        <v>177</v>
      </c>
      <c r="F39" s="37">
        <v>0.035243055555555555</v>
      </c>
      <c r="G39" s="13" t="str">
        <f t="shared" si="0"/>
        <v>4.50/km</v>
      </c>
      <c r="H39" s="14">
        <f t="shared" si="2"/>
        <v>0.008009259259259258</v>
      </c>
      <c r="I39" s="14">
        <f>F39-INDEX($F$5:$F$258,MATCH(D39,$D$5:$D$258,0))</f>
        <v>0.008009259259259258</v>
      </c>
    </row>
    <row r="40" spans="1:9" ht="15" customHeight="1">
      <c r="A40" s="13">
        <v>36</v>
      </c>
      <c r="B40" s="36" t="s">
        <v>178</v>
      </c>
      <c r="C40" s="36" t="s">
        <v>35</v>
      </c>
      <c r="D40" s="41" t="s">
        <v>65</v>
      </c>
      <c r="E40" s="36" t="s">
        <v>155</v>
      </c>
      <c r="F40" s="37">
        <v>0.03621527777777778</v>
      </c>
      <c r="G40" s="13" t="str">
        <f t="shared" si="0"/>
        <v>4.58/km</v>
      </c>
      <c r="H40" s="14">
        <f t="shared" si="2"/>
        <v>0.00898148148148148</v>
      </c>
      <c r="I40" s="14">
        <f>F40-INDEX($F$5:$F$258,MATCH(D40,$D$5:$D$258,0))</f>
        <v>0.00898148148148148</v>
      </c>
    </row>
    <row r="41" spans="1:9" ht="15" customHeight="1">
      <c r="A41" s="13">
        <v>37</v>
      </c>
      <c r="B41" s="36" t="s">
        <v>179</v>
      </c>
      <c r="C41" s="36" t="s">
        <v>165</v>
      </c>
      <c r="D41" s="41" t="s">
        <v>65</v>
      </c>
      <c r="E41" s="36" t="s">
        <v>173</v>
      </c>
      <c r="F41" s="37">
        <v>0.03686342592592593</v>
      </c>
      <c r="G41" s="13" t="str">
        <f t="shared" si="0"/>
        <v>5.03/km</v>
      </c>
      <c r="H41" s="14">
        <f t="shared" si="2"/>
        <v>0.009629629629629634</v>
      </c>
      <c r="I41" s="14">
        <f>F41-INDEX($F$5:$F$258,MATCH(D41,$D$5:$D$258,0))</f>
        <v>0.009629629629629634</v>
      </c>
    </row>
    <row r="42" spans="1:9" ht="15" customHeight="1">
      <c r="A42" s="13">
        <v>38</v>
      </c>
      <c r="B42" s="36" t="s">
        <v>21</v>
      </c>
      <c r="C42" s="36" t="s">
        <v>180</v>
      </c>
      <c r="D42" s="41" t="s">
        <v>65</v>
      </c>
      <c r="E42" s="36" t="s">
        <v>157</v>
      </c>
      <c r="F42" s="37">
        <v>0.03702546296296296</v>
      </c>
      <c r="G42" s="13" t="str">
        <f t="shared" si="0"/>
        <v>5.05/km</v>
      </c>
      <c r="H42" s="14">
        <f t="shared" si="2"/>
        <v>0.009791666666666664</v>
      </c>
      <c r="I42" s="14">
        <f>F42-INDEX($F$5:$F$258,MATCH(D42,$D$5:$D$258,0))</f>
        <v>0.009791666666666664</v>
      </c>
    </row>
    <row r="43" spans="1:9" ht="15" customHeight="1">
      <c r="A43" s="13">
        <v>39</v>
      </c>
      <c r="B43" s="36" t="s">
        <v>57</v>
      </c>
      <c r="C43" s="36" t="s">
        <v>181</v>
      </c>
      <c r="D43" s="41" t="s">
        <v>65</v>
      </c>
      <c r="E43" s="36" t="s">
        <v>157</v>
      </c>
      <c r="F43" s="37">
        <v>0.037245370370370366</v>
      </c>
      <c r="G43" s="13" t="str">
        <f t="shared" si="0"/>
        <v>5.06/km</v>
      </c>
      <c r="H43" s="14">
        <f t="shared" si="2"/>
        <v>0.010011574074074069</v>
      </c>
      <c r="I43" s="14">
        <f>F43-INDEX($F$5:$F$258,MATCH(D43,$D$5:$D$258,0))</f>
        <v>0.010011574074074069</v>
      </c>
    </row>
    <row r="44" spans="1:9" ht="15" customHeight="1">
      <c r="A44" s="13">
        <v>40</v>
      </c>
      <c r="B44" s="36" t="s">
        <v>182</v>
      </c>
      <c r="C44" s="36" t="s">
        <v>31</v>
      </c>
      <c r="D44" s="41" t="s">
        <v>65</v>
      </c>
      <c r="E44" s="36" t="s">
        <v>147</v>
      </c>
      <c r="F44" s="37">
        <v>0.037453703703703704</v>
      </c>
      <c r="G44" s="13" t="str">
        <f t="shared" si="0"/>
        <v>5.08/km</v>
      </c>
      <c r="H44" s="14">
        <f t="shared" si="2"/>
        <v>0.010219907407407407</v>
      </c>
      <c r="I44" s="14">
        <f>F44-INDEX($F$5:$F$258,MATCH(D44,$D$5:$D$258,0))</f>
        <v>0.010219907407407407</v>
      </c>
    </row>
    <row r="45" spans="1:9" ht="15" customHeight="1">
      <c r="A45" s="13">
        <v>41</v>
      </c>
      <c r="B45" s="36" t="s">
        <v>183</v>
      </c>
      <c r="C45" s="36" t="s">
        <v>184</v>
      </c>
      <c r="D45" s="41" t="s">
        <v>65</v>
      </c>
      <c r="E45" s="36" t="s">
        <v>185</v>
      </c>
      <c r="F45" s="37">
        <v>0.03799768518518518</v>
      </c>
      <c r="G45" s="13" t="str">
        <f t="shared" si="0"/>
        <v>5.13/km</v>
      </c>
      <c r="H45" s="14">
        <f t="shared" si="2"/>
        <v>0.010763888888888885</v>
      </c>
      <c r="I45" s="14">
        <f>F45-INDEX($F$5:$F$258,MATCH(D45,$D$5:$D$258,0))</f>
        <v>0.010763888888888885</v>
      </c>
    </row>
    <row r="46" spans="1:9" ht="15" customHeight="1">
      <c r="A46" s="13">
        <v>42</v>
      </c>
      <c r="B46" s="36" t="s">
        <v>186</v>
      </c>
      <c r="C46" s="36" t="s">
        <v>36</v>
      </c>
      <c r="D46" s="41" t="s">
        <v>65</v>
      </c>
      <c r="E46" s="36" t="s">
        <v>185</v>
      </c>
      <c r="F46" s="37">
        <v>0.038113425925925926</v>
      </c>
      <c r="G46" s="13" t="str">
        <f t="shared" si="0"/>
        <v>5.14/km</v>
      </c>
      <c r="H46" s="14">
        <f t="shared" si="2"/>
        <v>0.010879629629629628</v>
      </c>
      <c r="I46" s="14">
        <f>F46-INDEX($F$5:$F$258,MATCH(D46,$D$5:$D$258,0))</f>
        <v>0.010879629629629628</v>
      </c>
    </row>
    <row r="47" spans="1:9" ht="15" customHeight="1">
      <c r="A47" s="13">
        <v>43</v>
      </c>
      <c r="B47" s="36" t="s">
        <v>187</v>
      </c>
      <c r="C47" s="36" t="s">
        <v>35</v>
      </c>
      <c r="D47" s="41" t="s">
        <v>65</v>
      </c>
      <c r="E47" s="36" t="s">
        <v>188</v>
      </c>
      <c r="F47" s="37">
        <v>0.03827546296296296</v>
      </c>
      <c r="G47" s="13" t="str">
        <f t="shared" si="0"/>
        <v>5.15/km</v>
      </c>
      <c r="H47" s="14">
        <f t="shared" si="2"/>
        <v>0.011041666666666665</v>
      </c>
      <c r="I47" s="14">
        <f>F47-INDEX($F$5:$F$258,MATCH(D47,$D$5:$D$258,0))</f>
        <v>0.011041666666666665</v>
      </c>
    </row>
    <row r="48" spans="1:9" ht="15" customHeight="1">
      <c r="A48" s="13">
        <v>44</v>
      </c>
      <c r="B48" s="36" t="s">
        <v>189</v>
      </c>
      <c r="C48" s="36" t="s">
        <v>51</v>
      </c>
      <c r="D48" s="41" t="s">
        <v>65</v>
      </c>
      <c r="E48" s="36" t="s">
        <v>167</v>
      </c>
      <c r="F48" s="37">
        <v>0.03881944444444444</v>
      </c>
      <c r="G48" s="13" t="str">
        <f t="shared" si="0"/>
        <v>5.19/km</v>
      </c>
      <c r="H48" s="14">
        <f t="shared" si="2"/>
        <v>0.011585648148148144</v>
      </c>
      <c r="I48" s="14">
        <f>F48-INDEX($F$5:$F$258,MATCH(D48,$D$5:$D$258,0))</f>
        <v>0.011585648148148144</v>
      </c>
    </row>
    <row r="49" spans="1:9" ht="15" customHeight="1">
      <c r="A49" s="13">
        <v>45</v>
      </c>
      <c r="B49" s="36" t="s">
        <v>190</v>
      </c>
      <c r="C49" s="36" t="s">
        <v>30</v>
      </c>
      <c r="D49" s="41" t="s">
        <v>65</v>
      </c>
      <c r="E49" s="36" t="s">
        <v>157</v>
      </c>
      <c r="F49" s="37">
        <v>0.03888888888888889</v>
      </c>
      <c r="G49" s="13" t="str">
        <f t="shared" si="0"/>
        <v>5.20/km</v>
      </c>
      <c r="H49" s="14">
        <f t="shared" si="2"/>
        <v>0.011655092592592592</v>
      </c>
      <c r="I49" s="14">
        <f>F49-INDEX($F$5:$F$258,MATCH(D49,$D$5:$D$258,0))</f>
        <v>0.011655092592592592</v>
      </c>
    </row>
    <row r="50" spans="1:9" ht="15" customHeight="1">
      <c r="A50" s="13">
        <v>46</v>
      </c>
      <c r="B50" s="36" t="s">
        <v>81</v>
      </c>
      <c r="C50" s="36" t="s">
        <v>15</v>
      </c>
      <c r="D50" s="41" t="s">
        <v>65</v>
      </c>
      <c r="E50" s="36" t="s">
        <v>191</v>
      </c>
      <c r="F50" s="37">
        <v>0.03918981481481481</v>
      </c>
      <c r="G50" s="13" t="str">
        <f t="shared" si="0"/>
        <v>5.22/km</v>
      </c>
      <c r="H50" s="14">
        <f t="shared" si="2"/>
        <v>0.011956018518518512</v>
      </c>
      <c r="I50" s="14">
        <f>F50-INDEX($F$5:$F$258,MATCH(D50,$D$5:$D$258,0))</f>
        <v>0.011956018518518512</v>
      </c>
    </row>
    <row r="51" spans="1:9" ht="15" customHeight="1">
      <c r="A51" s="13">
        <v>47</v>
      </c>
      <c r="B51" s="36" t="s">
        <v>47</v>
      </c>
      <c r="C51" s="36" t="s">
        <v>27</v>
      </c>
      <c r="D51" s="41" t="s">
        <v>65</v>
      </c>
      <c r="E51" s="36" t="s">
        <v>137</v>
      </c>
      <c r="F51" s="37">
        <v>0.03920138888888889</v>
      </c>
      <c r="G51" s="13" t="str">
        <f t="shared" si="0"/>
        <v>5.23/km</v>
      </c>
      <c r="H51" s="14">
        <f t="shared" si="2"/>
        <v>0.011967592592592592</v>
      </c>
      <c r="I51" s="14">
        <f>F51-INDEX($F$5:$F$258,MATCH(D51,$D$5:$D$258,0))</f>
        <v>0.011967592592592592</v>
      </c>
    </row>
    <row r="52" spans="1:9" ht="15" customHeight="1">
      <c r="A52" s="13">
        <v>48</v>
      </c>
      <c r="B52" s="36" t="s">
        <v>192</v>
      </c>
      <c r="C52" s="36" t="s">
        <v>33</v>
      </c>
      <c r="D52" s="41" t="s">
        <v>65</v>
      </c>
      <c r="E52" s="36" t="s">
        <v>137</v>
      </c>
      <c r="F52" s="37">
        <v>0.03957175925925926</v>
      </c>
      <c r="G52" s="13" t="str">
        <f t="shared" si="0"/>
        <v>5.26/km</v>
      </c>
      <c r="H52" s="14">
        <f t="shared" si="2"/>
        <v>0.01233796296296296</v>
      </c>
      <c r="I52" s="14">
        <f>F52-INDEX($F$5:$F$258,MATCH(D52,$D$5:$D$258,0))</f>
        <v>0.01233796296296296</v>
      </c>
    </row>
    <row r="53" spans="1:9" ht="15" customHeight="1">
      <c r="A53" s="13">
        <v>49</v>
      </c>
      <c r="B53" s="36" t="s">
        <v>193</v>
      </c>
      <c r="C53" s="36" t="s">
        <v>18</v>
      </c>
      <c r="D53" s="41" t="s">
        <v>65</v>
      </c>
      <c r="E53" s="36" t="s">
        <v>157</v>
      </c>
      <c r="F53" s="37">
        <v>0.03966435185185185</v>
      </c>
      <c r="G53" s="13" t="str">
        <f t="shared" si="0"/>
        <v>5.26/km</v>
      </c>
      <c r="H53" s="14">
        <f t="shared" si="2"/>
        <v>0.012430555555555556</v>
      </c>
      <c r="I53" s="14">
        <f>F53-INDEX($F$5:$F$258,MATCH(D53,$D$5:$D$258,0))</f>
        <v>0.012430555555555556</v>
      </c>
    </row>
    <row r="54" spans="1:9" ht="15" customHeight="1">
      <c r="A54" s="13">
        <v>50</v>
      </c>
      <c r="B54" s="36" t="s">
        <v>194</v>
      </c>
      <c r="C54" s="36" t="s">
        <v>64</v>
      </c>
      <c r="D54" s="41" t="s">
        <v>65</v>
      </c>
      <c r="E54" s="36" t="s">
        <v>195</v>
      </c>
      <c r="F54" s="37">
        <v>0.03974537037037037</v>
      </c>
      <c r="G54" s="13" t="str">
        <f t="shared" si="0"/>
        <v>5.27/km</v>
      </c>
      <c r="H54" s="14">
        <f t="shared" si="2"/>
        <v>0.01251157407407407</v>
      </c>
      <c r="I54" s="14">
        <f>F54-INDEX($F$5:$F$258,MATCH(D54,$D$5:$D$258,0))</f>
        <v>0.01251157407407407</v>
      </c>
    </row>
    <row r="55" spans="1:9" ht="15" customHeight="1">
      <c r="A55" s="13">
        <v>51</v>
      </c>
      <c r="B55" s="36" t="s">
        <v>182</v>
      </c>
      <c r="C55" s="36" t="s">
        <v>31</v>
      </c>
      <c r="D55" s="41" t="s">
        <v>65</v>
      </c>
      <c r="E55" s="36" t="s">
        <v>147</v>
      </c>
      <c r="F55" s="37">
        <v>0.03998842592592593</v>
      </c>
      <c r="G55" s="13" t="str">
        <f t="shared" si="0"/>
        <v>5.29/km</v>
      </c>
      <c r="H55" s="14">
        <f t="shared" si="2"/>
        <v>0.01275462962962963</v>
      </c>
      <c r="I55" s="14">
        <f>F55-INDEX($F$5:$F$258,MATCH(D55,$D$5:$D$258,0))</f>
        <v>0.01275462962962963</v>
      </c>
    </row>
    <row r="56" spans="1:9" ht="15" customHeight="1">
      <c r="A56" s="13">
        <v>52</v>
      </c>
      <c r="B56" s="36" t="s">
        <v>89</v>
      </c>
      <c r="C56" s="36" t="s">
        <v>68</v>
      </c>
      <c r="D56" s="41" t="s">
        <v>65</v>
      </c>
      <c r="E56" s="36" t="s">
        <v>157</v>
      </c>
      <c r="F56" s="37">
        <v>0.04028935185185185</v>
      </c>
      <c r="G56" s="13" t="str">
        <f t="shared" si="0"/>
        <v>5.32/km</v>
      </c>
      <c r="H56" s="14">
        <f t="shared" si="2"/>
        <v>0.01305555555555555</v>
      </c>
      <c r="I56" s="14">
        <f>F56-INDEX($F$5:$F$258,MATCH(D56,$D$5:$D$258,0))</f>
        <v>0.01305555555555555</v>
      </c>
    </row>
    <row r="57" spans="1:9" ht="15" customHeight="1">
      <c r="A57" s="13">
        <v>53</v>
      </c>
      <c r="B57" s="36" t="s">
        <v>196</v>
      </c>
      <c r="C57" s="36" t="s">
        <v>74</v>
      </c>
      <c r="D57" s="41" t="s">
        <v>65</v>
      </c>
      <c r="E57" s="36" t="s">
        <v>137</v>
      </c>
      <c r="F57" s="37">
        <v>0.040775462962962965</v>
      </c>
      <c r="G57" s="13" t="str">
        <f t="shared" si="0"/>
        <v>5.36/km</v>
      </c>
      <c r="H57" s="14">
        <f t="shared" si="2"/>
        <v>0.013541666666666667</v>
      </c>
      <c r="I57" s="14">
        <f>F57-INDEX($F$5:$F$258,MATCH(D57,$D$5:$D$258,0))</f>
        <v>0.013541666666666667</v>
      </c>
    </row>
    <row r="58" spans="1:9" ht="15" customHeight="1">
      <c r="A58" s="13">
        <v>54</v>
      </c>
      <c r="B58" s="36" t="s">
        <v>41</v>
      </c>
      <c r="C58" s="36" t="s">
        <v>17</v>
      </c>
      <c r="D58" s="41" t="s">
        <v>65</v>
      </c>
      <c r="E58" s="36" t="s">
        <v>157</v>
      </c>
      <c r="F58" s="37">
        <v>0.041365740740740745</v>
      </c>
      <c r="G58" s="13" t="str">
        <f t="shared" si="0"/>
        <v>5.40/km</v>
      </c>
      <c r="H58" s="14">
        <f t="shared" si="2"/>
        <v>0.014131944444444447</v>
      </c>
      <c r="I58" s="14">
        <f>F58-INDEX($F$5:$F$258,MATCH(D58,$D$5:$D$258,0))</f>
        <v>0.014131944444444447</v>
      </c>
    </row>
    <row r="59" spans="1:9" ht="15" customHeight="1">
      <c r="A59" s="13">
        <v>55</v>
      </c>
      <c r="B59" s="36" t="s">
        <v>197</v>
      </c>
      <c r="C59" s="36" t="s">
        <v>59</v>
      </c>
      <c r="D59" s="41" t="s">
        <v>65</v>
      </c>
      <c r="E59" s="36" t="s">
        <v>198</v>
      </c>
      <c r="F59" s="37">
        <v>0.041493055555555554</v>
      </c>
      <c r="G59" s="13" t="str">
        <f t="shared" si="0"/>
        <v>5.41/km</v>
      </c>
      <c r="H59" s="14">
        <f t="shared" si="2"/>
        <v>0.014259259259259256</v>
      </c>
      <c r="I59" s="14">
        <f>F59-INDEX($F$5:$F$258,MATCH(D59,$D$5:$D$258,0))</f>
        <v>0.014259259259259256</v>
      </c>
    </row>
    <row r="60" spans="1:9" ht="15" customHeight="1">
      <c r="A60" s="13">
        <v>56</v>
      </c>
      <c r="B60" s="36" t="s">
        <v>197</v>
      </c>
      <c r="C60" s="36" t="s">
        <v>199</v>
      </c>
      <c r="D60" s="41" t="s">
        <v>65</v>
      </c>
      <c r="E60" s="36" t="s">
        <v>147</v>
      </c>
      <c r="F60" s="37">
        <v>0.0415162037037037</v>
      </c>
      <c r="G60" s="13" t="str">
        <f t="shared" si="0"/>
        <v>5.42/km</v>
      </c>
      <c r="H60" s="14">
        <f t="shared" si="2"/>
        <v>0.014282407407407403</v>
      </c>
      <c r="I60" s="14">
        <f>F60-INDEX($F$5:$F$258,MATCH(D60,$D$5:$D$258,0))</f>
        <v>0.014282407407407403</v>
      </c>
    </row>
    <row r="61" spans="1:9" ht="15" customHeight="1">
      <c r="A61" s="13">
        <v>57</v>
      </c>
      <c r="B61" s="36" t="s">
        <v>200</v>
      </c>
      <c r="C61" s="36" t="s">
        <v>32</v>
      </c>
      <c r="D61" s="41" t="s">
        <v>65</v>
      </c>
      <c r="E61" s="36" t="s">
        <v>169</v>
      </c>
      <c r="F61" s="37">
        <v>0.04177083333333333</v>
      </c>
      <c r="G61" s="13" t="str">
        <f t="shared" si="0"/>
        <v>5.44/km</v>
      </c>
      <c r="H61" s="14">
        <f t="shared" si="2"/>
        <v>0.014537037037037036</v>
      </c>
      <c r="I61" s="14">
        <f>F61-INDEX($F$5:$F$258,MATCH(D61,$D$5:$D$258,0))</f>
        <v>0.014537037037037036</v>
      </c>
    </row>
    <row r="62" spans="1:9" ht="15" customHeight="1">
      <c r="A62" s="13">
        <v>58</v>
      </c>
      <c r="B62" s="36" t="s">
        <v>79</v>
      </c>
      <c r="C62" s="36" t="s">
        <v>68</v>
      </c>
      <c r="D62" s="41" t="s">
        <v>65</v>
      </c>
      <c r="E62" s="36" t="s">
        <v>137</v>
      </c>
      <c r="F62" s="37">
        <v>0.04241898148148148</v>
      </c>
      <c r="G62" s="13" t="str">
        <f t="shared" si="0"/>
        <v>5.49/km</v>
      </c>
      <c r="H62" s="14">
        <f t="shared" si="2"/>
        <v>0.015185185185185184</v>
      </c>
      <c r="I62" s="14">
        <f>F62-INDEX($F$5:$F$258,MATCH(D62,$D$5:$D$258,0))</f>
        <v>0.015185185185185184</v>
      </c>
    </row>
    <row r="63" spans="1:9" ht="15" customHeight="1">
      <c r="A63" s="13">
        <v>59</v>
      </c>
      <c r="B63" s="36" t="s">
        <v>201</v>
      </c>
      <c r="C63" s="36" t="s">
        <v>22</v>
      </c>
      <c r="D63" s="41" t="s">
        <v>65</v>
      </c>
      <c r="E63" s="36" t="s">
        <v>157</v>
      </c>
      <c r="F63" s="37">
        <v>0.04524305555555556</v>
      </c>
      <c r="G63" s="13" t="str">
        <f t="shared" si="0"/>
        <v>6.12/km</v>
      </c>
      <c r="H63" s="14">
        <f t="shared" si="2"/>
        <v>0.01800925925925926</v>
      </c>
      <c r="I63" s="14">
        <f>F63-INDEX($F$5:$F$258,MATCH(D63,$D$5:$D$258,0))</f>
        <v>0.01800925925925926</v>
      </c>
    </row>
    <row r="64" spans="1:9" ht="15" customHeight="1">
      <c r="A64" s="13">
        <v>60</v>
      </c>
      <c r="B64" s="36" t="s">
        <v>202</v>
      </c>
      <c r="C64" s="36" t="s">
        <v>14</v>
      </c>
      <c r="D64" s="41" t="s">
        <v>65</v>
      </c>
      <c r="E64" s="36" t="s">
        <v>203</v>
      </c>
      <c r="F64" s="37">
        <v>0.04173611111111111</v>
      </c>
      <c r="G64" s="13" t="str">
        <f t="shared" si="0"/>
        <v>5.43/km</v>
      </c>
      <c r="H64" s="14">
        <f t="shared" si="2"/>
        <v>0.014502314814814815</v>
      </c>
      <c r="I64" s="14">
        <f>F64-INDEX($F$5:$F$258,MATCH(D64,$D$5:$D$258,0))</f>
        <v>0.014502314814814815</v>
      </c>
    </row>
    <row r="65" spans="1:9" ht="15" customHeight="1">
      <c r="A65" s="13">
        <v>61</v>
      </c>
      <c r="B65" s="36" t="s">
        <v>204</v>
      </c>
      <c r="C65" s="36" t="s">
        <v>26</v>
      </c>
      <c r="D65" s="41" t="s">
        <v>65</v>
      </c>
      <c r="E65" s="36" t="s">
        <v>83</v>
      </c>
      <c r="F65" s="37">
        <v>0.04712962962962963</v>
      </c>
      <c r="G65" s="13" t="str">
        <f t="shared" si="0"/>
        <v>6.28/km</v>
      </c>
      <c r="H65" s="14">
        <f t="shared" si="2"/>
        <v>0.019895833333333335</v>
      </c>
      <c r="I65" s="14">
        <f>F65-INDEX($F$5:$F$258,MATCH(D65,$D$5:$D$258,0))</f>
        <v>0.019895833333333335</v>
      </c>
    </row>
    <row r="66" spans="1:9" ht="15" customHeight="1">
      <c r="A66" s="13">
        <v>62</v>
      </c>
      <c r="B66" s="36" t="s">
        <v>67</v>
      </c>
      <c r="C66" s="36" t="s">
        <v>75</v>
      </c>
      <c r="D66" s="41" t="s">
        <v>65</v>
      </c>
      <c r="E66" s="36" t="s">
        <v>169</v>
      </c>
      <c r="F66" s="37">
        <v>0.04898148148148148</v>
      </c>
      <c r="G66" s="13" t="str">
        <f t="shared" si="0"/>
        <v>6.43/km</v>
      </c>
      <c r="H66" s="14">
        <f t="shared" si="2"/>
        <v>0.021747685185185182</v>
      </c>
      <c r="I66" s="14">
        <f>F66-INDEX($F$5:$F$258,MATCH(D66,$D$5:$D$258,0))</f>
        <v>0.021747685185185182</v>
      </c>
    </row>
    <row r="67" spans="1:9" ht="15" customHeight="1">
      <c r="A67" s="13">
        <v>63</v>
      </c>
      <c r="B67" s="36" t="s">
        <v>205</v>
      </c>
      <c r="C67" s="36" t="s">
        <v>28</v>
      </c>
      <c r="D67" s="41" t="s">
        <v>65</v>
      </c>
      <c r="E67" s="36" t="s">
        <v>136</v>
      </c>
      <c r="F67" s="37">
        <v>0.05232638888888889</v>
      </c>
      <c r="G67" s="13" t="str">
        <f t="shared" si="0"/>
        <v>7.11/km</v>
      </c>
      <c r="H67" s="14">
        <f t="shared" si="2"/>
        <v>0.02509259259259259</v>
      </c>
      <c r="I67" s="14">
        <f>F67-INDEX($F$5:$F$258,MATCH(D67,$D$5:$D$258,0))</f>
        <v>0.02509259259259259</v>
      </c>
    </row>
    <row r="68" spans="1:9" ht="15" customHeight="1">
      <c r="A68" s="13">
        <v>64</v>
      </c>
      <c r="B68" s="36" t="s">
        <v>52</v>
      </c>
      <c r="C68" s="36" t="s">
        <v>206</v>
      </c>
      <c r="D68" s="41" t="s">
        <v>65</v>
      </c>
      <c r="E68" s="36" t="s">
        <v>147</v>
      </c>
      <c r="F68" s="37">
        <v>0.052905092592592594</v>
      </c>
      <c r="G68" s="13" t="str">
        <f t="shared" si="0"/>
        <v>7.15/km</v>
      </c>
      <c r="H68" s="14">
        <f t="shared" si="2"/>
        <v>0.025671296296296296</v>
      </c>
      <c r="I68" s="14">
        <f>F68-INDEX($F$5:$F$258,MATCH(D68,$D$5:$D$258,0))</f>
        <v>0.025671296296296296</v>
      </c>
    </row>
    <row r="69" spans="1:9" ht="15" customHeight="1">
      <c r="A69" s="13">
        <v>65</v>
      </c>
      <c r="B69" s="36" t="s">
        <v>207</v>
      </c>
      <c r="C69" s="36" t="s">
        <v>31</v>
      </c>
      <c r="D69" s="41" t="s">
        <v>65</v>
      </c>
      <c r="E69" s="36" t="s">
        <v>147</v>
      </c>
      <c r="F69" s="37">
        <v>0.053148148148148146</v>
      </c>
      <c r="G69" s="13" t="str">
        <f>TEXT(INT((HOUR(F69)*3600+MINUTE(F69)*60+SECOND(F69))/$I$3/60),"0")&amp;"."&amp;TEXT(MOD((HOUR(F69)*3600+MINUTE(F69)*60+SECOND(F69))/$I$3,60),"00")&amp;"/km"</f>
        <v>7.17/km</v>
      </c>
      <c r="H69" s="14">
        <f t="shared" si="2"/>
        <v>0.025914351851851848</v>
      </c>
      <c r="I69" s="14">
        <f>F69-INDEX($F$5:$F$258,MATCH(D69,$D$5:$D$258,0))</f>
        <v>0.025914351851851848</v>
      </c>
    </row>
    <row r="70" spans="1:9" ht="15" customHeight="1">
      <c r="A70" s="13">
        <v>66</v>
      </c>
      <c r="B70" s="36" t="s">
        <v>208</v>
      </c>
      <c r="C70" s="36" t="s">
        <v>209</v>
      </c>
      <c r="D70" s="41" t="s">
        <v>65</v>
      </c>
      <c r="E70" s="36" t="s">
        <v>210</v>
      </c>
      <c r="F70" s="37">
        <v>0.05625</v>
      </c>
      <c r="G70" s="13" t="str">
        <f>TEXT(INT((HOUR(F70)*3600+MINUTE(F70)*60+SECOND(F70))/$I$3/60),"0")&amp;"."&amp;TEXT(MOD((HOUR(F70)*3600+MINUTE(F70)*60+SECOND(F70))/$I$3,60),"00")&amp;"/km"</f>
        <v>7.43/km</v>
      </c>
      <c r="H70" s="14">
        <f t="shared" si="2"/>
        <v>0.029016203703703704</v>
      </c>
      <c r="I70" s="14">
        <f>F70-INDEX($F$5:$F$258,MATCH(D70,$D$5:$D$258,0))</f>
        <v>0.029016203703703704</v>
      </c>
    </row>
    <row r="71" spans="1:9" ht="15" customHeight="1">
      <c r="A71" s="16">
        <v>67</v>
      </c>
      <c r="B71" s="38" t="s">
        <v>60</v>
      </c>
      <c r="C71" s="38" t="s">
        <v>21</v>
      </c>
      <c r="D71" s="42" t="s">
        <v>65</v>
      </c>
      <c r="E71" s="38" t="s">
        <v>160</v>
      </c>
      <c r="F71" s="39">
        <v>0.05825231481481482</v>
      </c>
      <c r="G71" s="16" t="str">
        <f>TEXT(INT((HOUR(F71)*3600+MINUTE(F71)*60+SECOND(F71))/$I$3/60),"0")&amp;"."&amp;TEXT(MOD((HOUR(F71)*3600+MINUTE(F71)*60+SECOND(F71))/$I$3,60),"00")&amp;"/km"</f>
        <v>7.59/km</v>
      </c>
      <c r="H71" s="20">
        <f t="shared" si="2"/>
        <v>0.03101851851851852</v>
      </c>
      <c r="I71" s="20">
        <f>F71-INDEX($F$5:$F$258,MATCH(D71,$D$5:$D$258,0))</f>
        <v>0.03101851851851852</v>
      </c>
    </row>
  </sheetData>
  <autoFilter ref="A4:I71"/>
  <mergeCells count="3">
    <mergeCell ref="A1:I1"/>
    <mergeCell ref="A2:I2"/>
    <mergeCell ref="A3:G3"/>
  </mergeCells>
  <conditionalFormatting sqref="D5:E71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Maratonina delle Fragole</v>
      </c>
      <c r="B1" s="26"/>
      <c r="C1" s="26"/>
    </row>
    <row r="2" spans="1:3" ht="42" customHeight="1">
      <c r="A2" s="27" t="str">
        <f>Individuale!A3&amp;" km. "&amp;Individuale!I3</f>
        <v>Genzano (RM) Italia - Domenica 23/06/2013 km. 10,5</v>
      </c>
      <c r="B2" s="27"/>
      <c r="C2" s="27"/>
    </row>
    <row r="3" spans="1:3" ht="24.75" customHeight="1">
      <c r="A3" s="6" t="s">
        <v>2</v>
      </c>
      <c r="B3" s="7" t="s">
        <v>6</v>
      </c>
      <c r="C3" s="7" t="s">
        <v>0</v>
      </c>
    </row>
    <row r="4" spans="1:3" ht="15" customHeight="1">
      <c r="A4" s="10">
        <v>1</v>
      </c>
      <c r="B4" s="30" t="s">
        <v>92</v>
      </c>
      <c r="C4" s="31">
        <v>42</v>
      </c>
    </row>
    <row r="5" spans="1:3" ht="15" customHeight="1">
      <c r="A5" s="13">
        <v>2</v>
      </c>
      <c r="B5" s="28" t="s">
        <v>105</v>
      </c>
      <c r="C5" s="32">
        <v>38</v>
      </c>
    </row>
    <row r="6" spans="1:3" ht="15" customHeight="1">
      <c r="A6" s="13">
        <v>3</v>
      </c>
      <c r="B6" s="28" t="s">
        <v>93</v>
      </c>
      <c r="C6" s="32">
        <v>33</v>
      </c>
    </row>
    <row r="7" spans="1:3" ht="15" customHeight="1">
      <c r="A7" s="13">
        <v>4</v>
      </c>
      <c r="B7" s="28" t="s">
        <v>107</v>
      </c>
      <c r="C7" s="32">
        <v>32</v>
      </c>
    </row>
    <row r="8" spans="1:3" ht="15" customHeight="1">
      <c r="A8" s="13">
        <v>5</v>
      </c>
      <c r="B8" s="28" t="s">
        <v>104</v>
      </c>
      <c r="C8" s="32">
        <v>20</v>
      </c>
    </row>
    <row r="9" spans="1:3" ht="15" customHeight="1">
      <c r="A9" s="13">
        <v>6</v>
      </c>
      <c r="B9" s="28" t="s">
        <v>98</v>
      </c>
      <c r="C9" s="32">
        <v>11</v>
      </c>
    </row>
    <row r="10" spans="1:3" ht="15" customHeight="1">
      <c r="A10" s="13">
        <v>7</v>
      </c>
      <c r="B10" s="28" t="s">
        <v>102</v>
      </c>
      <c r="C10" s="32">
        <v>10</v>
      </c>
    </row>
    <row r="11" spans="1:3" ht="15" customHeight="1">
      <c r="A11" s="17">
        <v>8</v>
      </c>
      <c r="B11" s="18" t="s">
        <v>29</v>
      </c>
      <c r="C11" s="19">
        <v>9</v>
      </c>
    </row>
    <row r="12" spans="1:3" ht="15" customHeight="1">
      <c r="A12" s="13">
        <v>9</v>
      </c>
      <c r="B12" s="28" t="s">
        <v>109</v>
      </c>
      <c r="C12" s="32">
        <v>9</v>
      </c>
    </row>
    <row r="13" spans="1:3" ht="15" customHeight="1">
      <c r="A13" s="13">
        <v>10</v>
      </c>
      <c r="B13" s="28" t="s">
        <v>95</v>
      </c>
      <c r="C13" s="32">
        <v>9</v>
      </c>
    </row>
    <row r="14" spans="1:3" ht="15" customHeight="1">
      <c r="A14" s="13">
        <v>11</v>
      </c>
      <c r="B14" s="28" t="s">
        <v>72</v>
      </c>
      <c r="C14" s="32">
        <v>8</v>
      </c>
    </row>
    <row r="15" spans="1:3" ht="15" customHeight="1">
      <c r="A15" s="13">
        <v>12</v>
      </c>
      <c r="B15" s="28" t="s">
        <v>91</v>
      </c>
      <c r="C15" s="32">
        <v>8</v>
      </c>
    </row>
    <row r="16" spans="1:3" ht="15" customHeight="1">
      <c r="A16" s="13">
        <v>13</v>
      </c>
      <c r="B16" s="28" t="s">
        <v>48</v>
      </c>
      <c r="C16" s="32">
        <v>8</v>
      </c>
    </row>
    <row r="17" spans="1:3" ht="15" customHeight="1">
      <c r="A17" s="13">
        <v>14</v>
      </c>
      <c r="B17" s="28" t="s">
        <v>77</v>
      </c>
      <c r="C17" s="32">
        <v>7</v>
      </c>
    </row>
    <row r="18" spans="1:3" ht="15" customHeight="1">
      <c r="A18" s="13">
        <v>15</v>
      </c>
      <c r="B18" s="28" t="s">
        <v>99</v>
      </c>
      <c r="C18" s="32">
        <v>4</v>
      </c>
    </row>
    <row r="19" spans="1:3" ht="15" customHeight="1">
      <c r="A19" s="13">
        <v>16</v>
      </c>
      <c r="B19" s="28" t="s">
        <v>50</v>
      </c>
      <c r="C19" s="32">
        <v>4</v>
      </c>
    </row>
    <row r="20" spans="1:3" ht="15" customHeight="1">
      <c r="A20" s="13">
        <v>17</v>
      </c>
      <c r="B20" s="28" t="s">
        <v>110</v>
      </c>
      <c r="C20" s="32">
        <v>3</v>
      </c>
    </row>
    <row r="21" spans="1:3" ht="15" customHeight="1">
      <c r="A21" s="13">
        <v>18</v>
      </c>
      <c r="B21" s="28" t="s">
        <v>101</v>
      </c>
      <c r="C21" s="32">
        <v>3</v>
      </c>
    </row>
    <row r="22" spans="1:3" ht="15" customHeight="1">
      <c r="A22" s="13">
        <v>19</v>
      </c>
      <c r="B22" s="28" t="s">
        <v>120</v>
      </c>
      <c r="C22" s="32">
        <v>3</v>
      </c>
    </row>
    <row r="23" spans="1:3" ht="15" customHeight="1">
      <c r="A23" s="13">
        <v>20</v>
      </c>
      <c r="B23" s="28" t="s">
        <v>108</v>
      </c>
      <c r="C23" s="32">
        <v>3</v>
      </c>
    </row>
    <row r="24" spans="1:3" ht="15" customHeight="1">
      <c r="A24" s="13">
        <v>21</v>
      </c>
      <c r="B24" s="28" t="s">
        <v>43</v>
      </c>
      <c r="C24" s="32">
        <v>2</v>
      </c>
    </row>
    <row r="25" spans="1:3" ht="15" customHeight="1">
      <c r="A25" s="13">
        <v>22</v>
      </c>
      <c r="B25" s="28" t="s">
        <v>88</v>
      </c>
      <c r="C25" s="32">
        <v>2</v>
      </c>
    </row>
    <row r="26" spans="1:3" ht="15" customHeight="1">
      <c r="A26" s="13">
        <v>23</v>
      </c>
      <c r="B26" s="28" t="s">
        <v>123</v>
      </c>
      <c r="C26" s="32">
        <v>2</v>
      </c>
    </row>
    <row r="27" spans="1:3" ht="15" customHeight="1">
      <c r="A27" s="13">
        <v>24</v>
      </c>
      <c r="B27" s="28" t="s">
        <v>112</v>
      </c>
      <c r="C27" s="32">
        <v>2</v>
      </c>
    </row>
    <row r="28" spans="1:3" ht="15" customHeight="1">
      <c r="A28" s="13">
        <v>25</v>
      </c>
      <c r="B28" s="28" t="s">
        <v>42</v>
      </c>
      <c r="C28" s="32">
        <v>2</v>
      </c>
    </row>
    <row r="29" spans="1:3" ht="15" customHeight="1">
      <c r="A29" s="13">
        <v>26</v>
      </c>
      <c r="B29" s="28" t="s">
        <v>118</v>
      </c>
      <c r="C29" s="32">
        <v>2</v>
      </c>
    </row>
    <row r="30" spans="1:3" ht="15" customHeight="1">
      <c r="A30" s="13">
        <v>27</v>
      </c>
      <c r="B30" s="28" t="s">
        <v>86</v>
      </c>
      <c r="C30" s="32">
        <v>2</v>
      </c>
    </row>
    <row r="31" spans="1:3" ht="15" customHeight="1">
      <c r="A31" s="13">
        <v>28</v>
      </c>
      <c r="B31" s="28" t="s">
        <v>103</v>
      </c>
      <c r="C31" s="32">
        <v>1</v>
      </c>
    </row>
    <row r="32" spans="1:3" ht="15" customHeight="1">
      <c r="A32" s="13">
        <v>29</v>
      </c>
      <c r="B32" s="28" t="s">
        <v>115</v>
      </c>
      <c r="C32" s="32">
        <v>1</v>
      </c>
    </row>
    <row r="33" spans="1:3" ht="15" customHeight="1">
      <c r="A33" s="13">
        <v>30</v>
      </c>
      <c r="B33" s="28" t="s">
        <v>94</v>
      </c>
      <c r="C33" s="32">
        <v>1</v>
      </c>
    </row>
    <row r="34" spans="1:3" ht="15" customHeight="1">
      <c r="A34" s="13">
        <v>31</v>
      </c>
      <c r="B34" s="28" t="s">
        <v>129</v>
      </c>
      <c r="C34" s="32">
        <v>1</v>
      </c>
    </row>
    <row r="35" spans="1:3" ht="15" customHeight="1">
      <c r="A35" s="13">
        <v>32</v>
      </c>
      <c r="B35" s="28" t="s">
        <v>125</v>
      </c>
      <c r="C35" s="32">
        <v>1</v>
      </c>
    </row>
    <row r="36" spans="1:3" ht="15" customHeight="1">
      <c r="A36" s="13">
        <v>33</v>
      </c>
      <c r="B36" s="28" t="s">
        <v>63</v>
      </c>
      <c r="C36" s="32">
        <v>1</v>
      </c>
    </row>
    <row r="37" spans="1:3" ht="15" customHeight="1">
      <c r="A37" s="13">
        <v>34</v>
      </c>
      <c r="B37" s="28" t="s">
        <v>119</v>
      </c>
      <c r="C37" s="32">
        <v>1</v>
      </c>
    </row>
    <row r="38" spans="1:3" ht="15" customHeight="1">
      <c r="A38" s="13">
        <v>35</v>
      </c>
      <c r="B38" s="28" t="s">
        <v>131</v>
      </c>
      <c r="C38" s="32">
        <v>1</v>
      </c>
    </row>
    <row r="39" spans="1:3" ht="15" customHeight="1">
      <c r="A39" s="13">
        <v>36</v>
      </c>
      <c r="B39" s="28" t="s">
        <v>114</v>
      </c>
      <c r="C39" s="32">
        <v>1</v>
      </c>
    </row>
    <row r="40" spans="1:3" ht="15" customHeight="1">
      <c r="A40" s="13">
        <v>37</v>
      </c>
      <c r="B40" s="28" t="s">
        <v>124</v>
      </c>
      <c r="C40" s="32">
        <v>1</v>
      </c>
    </row>
    <row r="41" spans="1:3" ht="15" customHeight="1">
      <c r="A41" s="13">
        <v>38</v>
      </c>
      <c r="B41" s="28" t="s">
        <v>85</v>
      </c>
      <c r="C41" s="32">
        <v>1</v>
      </c>
    </row>
    <row r="42" spans="1:3" ht="15" customHeight="1">
      <c r="A42" s="13">
        <v>39</v>
      </c>
      <c r="B42" s="28" t="s">
        <v>97</v>
      </c>
      <c r="C42" s="32">
        <v>1</v>
      </c>
    </row>
    <row r="43" spans="1:3" ht="15" customHeight="1">
      <c r="A43" s="13">
        <v>40</v>
      </c>
      <c r="B43" s="28" t="s">
        <v>53</v>
      </c>
      <c r="C43" s="32">
        <v>1</v>
      </c>
    </row>
    <row r="44" spans="1:3" ht="12.75">
      <c r="A44" s="13">
        <v>41</v>
      </c>
      <c r="B44" s="28" t="s">
        <v>128</v>
      </c>
      <c r="C44" s="32">
        <v>1</v>
      </c>
    </row>
    <row r="45" spans="1:3" ht="12.75">
      <c r="A45" s="13">
        <v>42</v>
      </c>
      <c r="B45" s="28" t="s">
        <v>87</v>
      </c>
      <c r="C45" s="32">
        <v>1</v>
      </c>
    </row>
    <row r="46" spans="1:3" ht="12.75">
      <c r="A46" s="13">
        <v>43</v>
      </c>
      <c r="B46" s="28" t="s">
        <v>54</v>
      </c>
      <c r="C46" s="32">
        <v>1</v>
      </c>
    </row>
    <row r="47" spans="1:3" ht="12.75">
      <c r="A47" s="13">
        <v>44</v>
      </c>
      <c r="B47" s="28" t="s">
        <v>100</v>
      </c>
      <c r="C47" s="32">
        <v>1</v>
      </c>
    </row>
    <row r="48" spans="1:3" ht="12.75">
      <c r="A48" s="13">
        <v>45</v>
      </c>
      <c r="B48" s="28" t="s">
        <v>121</v>
      </c>
      <c r="C48" s="32">
        <v>1</v>
      </c>
    </row>
    <row r="49" spans="1:3" ht="12.75">
      <c r="A49" s="13">
        <v>46</v>
      </c>
      <c r="B49" s="28" t="s">
        <v>106</v>
      </c>
      <c r="C49" s="32">
        <v>1</v>
      </c>
    </row>
    <row r="50" spans="1:3" ht="12.75">
      <c r="A50" s="13">
        <v>47</v>
      </c>
      <c r="B50" s="28" t="s">
        <v>96</v>
      </c>
      <c r="C50" s="32">
        <v>1</v>
      </c>
    </row>
    <row r="51" spans="1:3" ht="12.75">
      <c r="A51" s="13">
        <v>48</v>
      </c>
      <c r="B51" s="28" t="s">
        <v>61</v>
      </c>
      <c r="C51" s="32">
        <v>1</v>
      </c>
    </row>
    <row r="52" spans="1:3" ht="12.75">
      <c r="A52" s="13">
        <v>49</v>
      </c>
      <c r="B52" s="28" t="s">
        <v>90</v>
      </c>
      <c r="C52" s="32">
        <v>1</v>
      </c>
    </row>
    <row r="53" spans="1:3" ht="12.75">
      <c r="A53" s="13">
        <v>50</v>
      </c>
      <c r="B53" s="28" t="s">
        <v>127</v>
      </c>
      <c r="C53" s="32">
        <v>1</v>
      </c>
    </row>
    <row r="54" spans="1:3" ht="12.75">
      <c r="A54" s="13">
        <v>51</v>
      </c>
      <c r="B54" s="28" t="s">
        <v>70</v>
      </c>
      <c r="C54" s="32">
        <v>1</v>
      </c>
    </row>
    <row r="55" spans="1:3" ht="12.75">
      <c r="A55" s="13">
        <v>52</v>
      </c>
      <c r="B55" s="28" t="s">
        <v>73</v>
      </c>
      <c r="C55" s="32">
        <v>1</v>
      </c>
    </row>
    <row r="56" spans="1:3" ht="12.75">
      <c r="A56" s="13">
        <v>53</v>
      </c>
      <c r="B56" s="28" t="s">
        <v>113</v>
      </c>
      <c r="C56" s="32">
        <v>1</v>
      </c>
    </row>
    <row r="57" spans="1:3" ht="12.75">
      <c r="A57" s="13">
        <v>54</v>
      </c>
      <c r="B57" s="28" t="s">
        <v>111</v>
      </c>
      <c r="C57" s="32">
        <v>1</v>
      </c>
    </row>
    <row r="58" spans="1:3" ht="12.75">
      <c r="A58" s="13">
        <v>55</v>
      </c>
      <c r="B58" s="28" t="s">
        <v>56</v>
      </c>
      <c r="C58" s="32">
        <v>1</v>
      </c>
    </row>
    <row r="59" spans="1:3" ht="12.75">
      <c r="A59" s="13">
        <v>56</v>
      </c>
      <c r="B59" s="28" t="s">
        <v>117</v>
      </c>
      <c r="C59" s="32">
        <v>1</v>
      </c>
    </row>
    <row r="60" spans="1:3" ht="12.75">
      <c r="A60" s="13">
        <v>57</v>
      </c>
      <c r="B60" s="28" t="s">
        <v>55</v>
      </c>
      <c r="C60" s="32">
        <v>1</v>
      </c>
    </row>
    <row r="61" spans="1:3" ht="12.75">
      <c r="A61" s="16">
        <v>58</v>
      </c>
      <c r="B61" s="29" t="s">
        <v>130</v>
      </c>
      <c r="C61" s="33">
        <v>1</v>
      </c>
    </row>
    <row r="62" ht="12.75">
      <c r="C62" s="2">
        <f>SUM(C4:C61)</f>
        <v>309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2013-06-24T14:19:22Z</dcterms:modified>
  <cp:category/>
  <cp:version/>
  <cp:contentType/>
  <cp:contentStatus/>
</cp:coreProperties>
</file>