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'Individuale'!$A$4:$I$118</definedName>
    <definedName name="_xlnm._FilterDatabase" localSheetId="1" hidden="1">'Squadra'!$A$4:$C$4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<sst xmlns="http://schemas.openxmlformats.org/spreadsheetml/2006/main" count="523" uniqueCount="269">
  <si>
    <t>km.</t>
  </si>
  <si>
    <t>Pos</t>
  </si>
  <si>
    <t>Cognome</t>
  </si>
  <si>
    <t>Nome</t>
  </si>
  <si>
    <t>Cat.</t>
  </si>
  <si>
    <t>Società</t>
  </si>
  <si>
    <t>Velocità</t>
  </si>
  <si>
    <t>Distanza dal 1° Ass</t>
  </si>
  <si>
    <t>Distanza dal 1° Cat</t>
  </si>
  <si>
    <t>Tempo</t>
  </si>
  <si>
    <t>Atleti</t>
  </si>
  <si>
    <t>Totale partecipanti</t>
  </si>
  <si>
    <t>M40</t>
  </si>
  <si>
    <t>M60</t>
  </si>
  <si>
    <t>M50</t>
  </si>
  <si>
    <t>F50</t>
  </si>
  <si>
    <t>F40</t>
  </si>
  <si>
    <t>Domenica 03/09/2017</t>
  </si>
  <si>
    <t>Chazarreta</t>
  </si>
  <si>
    <t>Jorge matias</t>
  </si>
  <si>
    <t>M30</t>
  </si>
  <si>
    <t>Libero</t>
  </si>
  <si>
    <t>D'Andrea</t>
  </si>
  <si>
    <t>Maurizio</t>
  </si>
  <si>
    <t>Mountain lab</t>
  </si>
  <si>
    <t>Albani</t>
  </si>
  <si>
    <t>Roberto</t>
  </si>
  <si>
    <t>under 30</t>
  </si>
  <si>
    <t>Tocco Runner</t>
  </si>
  <si>
    <t>Placidi</t>
  </si>
  <si>
    <t>Federico</t>
  </si>
  <si>
    <t>Bike 99 L'Aquilone</t>
  </si>
  <si>
    <t>Di paolo</t>
  </si>
  <si>
    <t>Acli Marathon</t>
  </si>
  <si>
    <t>Lando</t>
  </si>
  <si>
    <t>Michele</t>
  </si>
  <si>
    <t>Trail dei Monti Simbruini</t>
  </si>
  <si>
    <t>Urbani</t>
  </si>
  <si>
    <t>Daniele</t>
  </si>
  <si>
    <t>Sci Club Gran Sasso</t>
  </si>
  <si>
    <t>Coccia</t>
  </si>
  <si>
    <t>Armando</t>
  </si>
  <si>
    <t>Giosi</t>
  </si>
  <si>
    <t>Domenico</t>
  </si>
  <si>
    <t>Parks Trail Promotion</t>
  </si>
  <si>
    <t>Olla</t>
  </si>
  <si>
    <t>Massimiliano</t>
  </si>
  <si>
    <t>Castro</t>
  </si>
  <si>
    <t>Yennifer</t>
  </si>
  <si>
    <t>Pinardi</t>
  </si>
  <si>
    <t>Walter</t>
  </si>
  <si>
    <t>Noi Pochi Intimi ASD</t>
  </si>
  <si>
    <t>Ruffini</t>
  </si>
  <si>
    <t>Luca</t>
  </si>
  <si>
    <t>Giordano</t>
  </si>
  <si>
    <t>Stefano</t>
  </si>
  <si>
    <t>Piergiorgio</t>
  </si>
  <si>
    <t>Vitti</t>
  </si>
  <si>
    <t>Mirco</t>
  </si>
  <si>
    <t>Atina Trail Running</t>
  </si>
  <si>
    <t>Di Stefano</t>
  </si>
  <si>
    <t>Dino</t>
  </si>
  <si>
    <t>Plus Ultra</t>
  </si>
  <si>
    <t>Shablista</t>
  </si>
  <si>
    <t>Nataliya</t>
  </si>
  <si>
    <t>GS Celano</t>
  </si>
  <si>
    <t>Sebastiani</t>
  </si>
  <si>
    <t>Fabrizio</t>
  </si>
  <si>
    <t>Atletica Abruzzo L'Aquila</t>
  </si>
  <si>
    <t>Onelli</t>
  </si>
  <si>
    <t>Augusto</t>
  </si>
  <si>
    <t>Alessandrini</t>
  </si>
  <si>
    <t>Delmonaco</t>
  </si>
  <si>
    <t>Renzo</t>
  </si>
  <si>
    <t>Roma Road Runner Club</t>
  </si>
  <si>
    <t>Gagliardi</t>
  </si>
  <si>
    <t>Claudio</t>
  </si>
  <si>
    <t>Pallotta</t>
  </si>
  <si>
    <t>Sandro</t>
  </si>
  <si>
    <t>asd bagno</t>
  </si>
  <si>
    <t>Maggi</t>
  </si>
  <si>
    <t>Angelo</t>
  </si>
  <si>
    <t>Rossi</t>
  </si>
  <si>
    <t>Bernardo</t>
  </si>
  <si>
    <t>Torosantucci</t>
  </si>
  <si>
    <t>Vincenzo</t>
  </si>
  <si>
    <t>Podisti Frentani</t>
  </si>
  <si>
    <t>Tanda</t>
  </si>
  <si>
    <t>filippide runners team</t>
  </si>
  <si>
    <t>Antinori</t>
  </si>
  <si>
    <t>Simone</t>
  </si>
  <si>
    <t>Runcard</t>
  </si>
  <si>
    <t>Antenucci</t>
  </si>
  <si>
    <t>Andrea</t>
  </si>
  <si>
    <t>Proietti trombetta</t>
  </si>
  <si>
    <t>Giampiero</t>
  </si>
  <si>
    <t>Marrone</t>
  </si>
  <si>
    <t>Angelo Giuseppe</t>
  </si>
  <si>
    <t>Majella's Way S.S.D.</t>
  </si>
  <si>
    <t>Scattolini</t>
  </si>
  <si>
    <t>Matteo</t>
  </si>
  <si>
    <t>Let's run for solidarity</t>
  </si>
  <si>
    <t>Ricci</t>
  </si>
  <si>
    <t>Carlo</t>
  </si>
  <si>
    <t>La Sorgente Fara S. Martino</t>
  </si>
  <si>
    <t>Cignitti</t>
  </si>
  <si>
    <t>Camilla</t>
  </si>
  <si>
    <t>F30</t>
  </si>
  <si>
    <t>D'Agostino</t>
  </si>
  <si>
    <t>Raffaele</t>
  </si>
  <si>
    <t>Perrelli</t>
  </si>
  <si>
    <t>Paolo</t>
  </si>
  <si>
    <t>Tucci</t>
  </si>
  <si>
    <t>Il Crampo Gruppo Podistico</t>
  </si>
  <si>
    <t>Wolter</t>
  </si>
  <si>
    <t>Elio</t>
  </si>
  <si>
    <t>De SanctisLab Tigers</t>
  </si>
  <si>
    <t>Di padova</t>
  </si>
  <si>
    <t>Giuseppe</t>
  </si>
  <si>
    <t>Ippoliti</t>
  </si>
  <si>
    <t>Ernesto</t>
  </si>
  <si>
    <t>Asd Sporting Club USA Avezzano</t>
  </si>
  <si>
    <t>D'Aroma</t>
  </si>
  <si>
    <t>Mauro</t>
  </si>
  <si>
    <t>Franzone</t>
  </si>
  <si>
    <t>Giuseppina</t>
  </si>
  <si>
    <t>Colamartino</t>
  </si>
  <si>
    <t>Pietro</t>
  </si>
  <si>
    <t>Pagliarella</t>
  </si>
  <si>
    <t>Ciccarella</t>
  </si>
  <si>
    <t>Gianluca</t>
  </si>
  <si>
    <t>Piano ma arriviamo</t>
  </si>
  <si>
    <t>Colucci</t>
  </si>
  <si>
    <t>Onofrio</t>
  </si>
  <si>
    <t>Del Treste</t>
  </si>
  <si>
    <t>Gaetano</t>
  </si>
  <si>
    <t>Magic Runners Tagliacozzo</t>
  </si>
  <si>
    <t>Marino</t>
  </si>
  <si>
    <t>Antonello</t>
  </si>
  <si>
    <t>Cannuccia</t>
  </si>
  <si>
    <t>Maria Teresa</t>
  </si>
  <si>
    <t>Romaecomaratona</t>
  </si>
  <si>
    <t>Taballione</t>
  </si>
  <si>
    <t>Annalisa</t>
  </si>
  <si>
    <t>Falcinelli</t>
  </si>
  <si>
    <t>Michelle</t>
  </si>
  <si>
    <t>Bassetti</t>
  </si>
  <si>
    <t>Burderi</t>
  </si>
  <si>
    <t>Edoardo</t>
  </si>
  <si>
    <t>Gaetani</t>
  </si>
  <si>
    <t>Francesco</t>
  </si>
  <si>
    <t>Amodei</t>
  </si>
  <si>
    <t>Pasquale</t>
  </si>
  <si>
    <t>Mainarde Trail Runners</t>
  </si>
  <si>
    <t>Mario</t>
  </si>
  <si>
    <t>trecentosessantuno gradi</t>
  </si>
  <si>
    <t>Di bartolomeo</t>
  </si>
  <si>
    <t>Donatello</t>
  </si>
  <si>
    <t>Sogeda Manoppello</t>
  </si>
  <si>
    <t>Raparelli</t>
  </si>
  <si>
    <t>Runner Trainer</t>
  </si>
  <si>
    <t>Nitoglia</t>
  </si>
  <si>
    <t>Sestilio</t>
  </si>
  <si>
    <t>Atl. Carsoli</t>
  </si>
  <si>
    <t>Del barone</t>
  </si>
  <si>
    <t>Enzo</t>
  </si>
  <si>
    <t>Project Ultraman</t>
  </si>
  <si>
    <t>Carrino</t>
  </si>
  <si>
    <t>Giorgio</t>
  </si>
  <si>
    <t>Imprescia</t>
  </si>
  <si>
    <t>Ugo</t>
  </si>
  <si>
    <t>Droghini</t>
  </si>
  <si>
    <t>Sauro</t>
  </si>
  <si>
    <t>GP Lucrezia Pesaro</t>
  </si>
  <si>
    <t>Ferrante</t>
  </si>
  <si>
    <t>Testa</t>
  </si>
  <si>
    <t>Amatori Porto Recanati</t>
  </si>
  <si>
    <t>Pompei</t>
  </si>
  <si>
    <t>Marco</t>
  </si>
  <si>
    <t>Team Camelot</t>
  </si>
  <si>
    <t>Brizio</t>
  </si>
  <si>
    <t>Sforza</t>
  </si>
  <si>
    <t>Marcanio</t>
  </si>
  <si>
    <t>Gabriele</t>
  </si>
  <si>
    <t>Briganti D'Abruzzo</t>
  </si>
  <si>
    <t>Bocciarelli</t>
  </si>
  <si>
    <t>LBM Sport Team</t>
  </si>
  <si>
    <t>Caniglia</t>
  </si>
  <si>
    <t>Camillo</t>
  </si>
  <si>
    <t>Balzano</t>
  </si>
  <si>
    <t>Antonino</t>
  </si>
  <si>
    <t>Del Ciello</t>
  </si>
  <si>
    <t>Luciano</t>
  </si>
  <si>
    <t>Lucente</t>
  </si>
  <si>
    <t>Paponetti</t>
  </si>
  <si>
    <t>Cesira</t>
  </si>
  <si>
    <t>Iozzino</t>
  </si>
  <si>
    <t>Todde</t>
  </si>
  <si>
    <t>Alessandro</t>
  </si>
  <si>
    <t>Scognamiglio</t>
  </si>
  <si>
    <t>Battestini</t>
  </si>
  <si>
    <t>Atl. Senigallia</t>
  </si>
  <si>
    <t>Di pucchio</t>
  </si>
  <si>
    <t>Narino</t>
  </si>
  <si>
    <t>Enrique</t>
  </si>
  <si>
    <t>Fornari</t>
  </si>
  <si>
    <t>Antonella</t>
  </si>
  <si>
    <t>Frontoni</t>
  </si>
  <si>
    <t>Filippo</t>
  </si>
  <si>
    <t>Asd Rincorro</t>
  </si>
  <si>
    <t>Schiazza</t>
  </si>
  <si>
    <t>Lorenzo</t>
  </si>
  <si>
    <t>Checchi</t>
  </si>
  <si>
    <t>Antonio</t>
  </si>
  <si>
    <t>Marciatori Simbruini</t>
  </si>
  <si>
    <t>Guidobaldi</t>
  </si>
  <si>
    <t>Massimo</t>
  </si>
  <si>
    <t>Taccone</t>
  </si>
  <si>
    <t>Fernando</t>
  </si>
  <si>
    <t>Tufano</t>
  </si>
  <si>
    <t>Gennaro</t>
  </si>
  <si>
    <t>Torelli</t>
  </si>
  <si>
    <t>Giovanni Battista</t>
  </si>
  <si>
    <t>Bartolucci</t>
  </si>
  <si>
    <t>Germana</t>
  </si>
  <si>
    <t>Alessandri</t>
  </si>
  <si>
    <t>Arias</t>
  </si>
  <si>
    <t>Haydee tamara</t>
  </si>
  <si>
    <t>Costalunga</t>
  </si>
  <si>
    <t>Atletica Tusculum RS 001</t>
  </si>
  <si>
    <t>Cantiani</t>
  </si>
  <si>
    <t>Gianfranco</t>
  </si>
  <si>
    <t>roma ecomaratona</t>
  </si>
  <si>
    <t>Lattanzi</t>
  </si>
  <si>
    <t>asc pescara</t>
  </si>
  <si>
    <t>Chicarella</t>
  </si>
  <si>
    <t>Battistelli</t>
  </si>
  <si>
    <t>Liviano</t>
  </si>
  <si>
    <t>Corsa dei Santi</t>
  </si>
  <si>
    <t>Mancini</t>
  </si>
  <si>
    <t>Michela</t>
  </si>
  <si>
    <t>Virgilio</t>
  </si>
  <si>
    <t>Ivana</t>
  </si>
  <si>
    <t>Italian Spartans</t>
  </si>
  <si>
    <t>Vanescu</t>
  </si>
  <si>
    <t>Ionela daniela</t>
  </si>
  <si>
    <t>Camertoni</t>
  </si>
  <si>
    <t>Carulli</t>
  </si>
  <si>
    <t>Stefania</t>
  </si>
  <si>
    <t>Cericola</t>
  </si>
  <si>
    <t>Rita</t>
  </si>
  <si>
    <t>Di Pastena</t>
  </si>
  <si>
    <t>Podistica Tiburtina</t>
  </si>
  <si>
    <t>Patrizia</t>
  </si>
  <si>
    <t>Appugliese</t>
  </si>
  <si>
    <t>Lalli</t>
  </si>
  <si>
    <t>Maria grazia</t>
  </si>
  <si>
    <t>Iaciancio</t>
  </si>
  <si>
    <t>Maria Lorena</t>
  </si>
  <si>
    <t>S.C. Capracotta</t>
  </si>
  <si>
    <t>Ramunno</t>
  </si>
  <si>
    <t>Nami</t>
  </si>
  <si>
    <t>Daniela</t>
  </si>
  <si>
    <t>Ciaccia</t>
  </si>
  <si>
    <t>Francesca</t>
  </si>
  <si>
    <t>A.S.D. Podistica Solidarietà</t>
  </si>
  <si>
    <t>Trail del Narciso</t>
  </si>
  <si>
    <t>3ª edizione</t>
  </si>
  <si>
    <t>Piani di Pezza - Rocca di Cambio (AQ) Italia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</si>
</sst>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h:mm:ss;@"/>
    <numFmt numFmtId="179" formatCode="_-[$€-2]\ * #,##0.00_-;\-[$€-2]\ * #,##0.00_-;_-[$€-2]\ * &quot;-&quot;??_-"/>
    <numFmt numFmtId="180" formatCode="[$-F400]h:mm:ss\ AM/PM"/>
    <numFmt numFmtId="181" formatCode="h:mm:ss"/>
  </numFmts>
  <fonts count="52">
    <font>
      <sz val="10"/>
      <name val="Arial"/>
      <family val="2"/>
    </font>
    <font>
      <b/>
      <sz val="28"/>
      <name val="Lucida Handwriting"/>
      <family val="4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sz val="12"/>
      <name val="Calibri"/>
      <family val="2"/>
    </font>
    <font>
      <b/>
      <i/>
      <sz val="12"/>
      <color indexed="9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2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2"/>
      <color theme="0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9900102615356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7" fillId="3" borderId="0" applyNumberFormat="0" applyBorder="0" applyAlignment="0" applyProtection="0"/>
    <xf numFmtId="0" fontId="33" fillId="4" borderId="0" applyNumberFormat="0" applyBorder="0" applyAlignment="0" applyProtection="0"/>
    <xf numFmtId="0" fontId="7" fillId="5" borderId="0" applyNumberFormat="0" applyBorder="0" applyAlignment="0" applyProtection="0"/>
    <xf numFmtId="0" fontId="33" fillId="6" borderId="0" applyNumberFormat="0" applyBorder="0" applyAlignment="0" applyProtection="0"/>
    <xf numFmtId="0" fontId="7" fillId="7" borderId="0" applyNumberFormat="0" applyBorder="0" applyAlignment="0" applyProtection="0"/>
    <xf numFmtId="0" fontId="33" fillId="8" borderId="0" applyNumberFormat="0" applyBorder="0" applyAlignment="0" applyProtection="0"/>
    <xf numFmtId="0" fontId="7" fillId="9" borderId="0" applyNumberFormat="0" applyBorder="0" applyAlignment="0" applyProtection="0"/>
    <xf numFmtId="0" fontId="33" fillId="10" borderId="0" applyNumberFormat="0" applyBorder="0" applyAlignment="0" applyProtection="0"/>
    <xf numFmtId="0" fontId="7" fillId="11" borderId="0" applyNumberFormat="0" applyBorder="0" applyAlignment="0" applyProtection="0"/>
    <xf numFmtId="0" fontId="33" fillId="12" borderId="0" applyNumberFormat="0" applyBorder="0" applyAlignment="0" applyProtection="0"/>
    <xf numFmtId="0" fontId="7" fillId="13" borderId="0" applyNumberFormat="0" applyBorder="0" applyAlignment="0" applyProtection="0"/>
    <xf numFmtId="0" fontId="33" fillId="14" borderId="0" applyNumberFormat="0" applyBorder="0" applyAlignment="0" applyProtection="0"/>
    <xf numFmtId="0" fontId="7" fillId="15" borderId="0" applyNumberFormat="0" applyBorder="0" applyAlignment="0" applyProtection="0"/>
    <xf numFmtId="0" fontId="33" fillId="16" borderId="0" applyNumberFormat="0" applyBorder="0" applyAlignment="0" applyProtection="0"/>
    <xf numFmtId="0" fontId="7" fillId="17" borderId="0" applyNumberFormat="0" applyBorder="0" applyAlignment="0" applyProtection="0"/>
    <xf numFmtId="0" fontId="33" fillId="18" borderId="0" applyNumberFormat="0" applyBorder="0" applyAlignment="0" applyProtection="0"/>
    <xf numFmtId="0" fontId="7" fillId="19" borderId="0" applyNumberFormat="0" applyBorder="0" applyAlignment="0" applyProtection="0"/>
    <xf numFmtId="0" fontId="33" fillId="20" borderId="0" applyNumberFormat="0" applyBorder="0" applyAlignment="0" applyProtection="0"/>
    <xf numFmtId="0" fontId="7" fillId="9" borderId="0" applyNumberFormat="0" applyBorder="0" applyAlignment="0" applyProtection="0"/>
    <xf numFmtId="0" fontId="33" fillId="21" borderId="0" applyNumberFormat="0" applyBorder="0" applyAlignment="0" applyProtection="0"/>
    <xf numFmtId="0" fontId="7" fillId="15" borderId="0" applyNumberFormat="0" applyBorder="0" applyAlignment="0" applyProtection="0"/>
    <xf numFmtId="0" fontId="33" fillId="22" borderId="0" applyNumberFormat="0" applyBorder="0" applyAlignment="0" applyProtection="0"/>
    <xf numFmtId="0" fontId="7" fillId="23" borderId="0" applyNumberFormat="0" applyBorder="0" applyAlignment="0" applyProtection="0"/>
    <xf numFmtId="0" fontId="34" fillId="24" borderId="0" applyNumberFormat="0" applyBorder="0" applyAlignment="0" applyProtection="0"/>
    <xf numFmtId="0" fontId="8" fillId="25" borderId="0" applyNumberFormat="0" applyBorder="0" applyAlignment="0" applyProtection="0"/>
    <xf numFmtId="0" fontId="34" fillId="26" borderId="0" applyNumberFormat="0" applyBorder="0" applyAlignment="0" applyProtection="0"/>
    <xf numFmtId="0" fontId="8" fillId="17" borderId="0" applyNumberFormat="0" applyBorder="0" applyAlignment="0" applyProtection="0"/>
    <xf numFmtId="0" fontId="34" fillId="27" borderId="0" applyNumberFormat="0" applyBorder="0" applyAlignment="0" applyProtection="0"/>
    <xf numFmtId="0" fontId="8" fillId="19" borderId="0" applyNumberFormat="0" applyBorder="0" applyAlignment="0" applyProtection="0"/>
    <xf numFmtId="0" fontId="34" fillId="28" borderId="0" applyNumberFormat="0" applyBorder="0" applyAlignment="0" applyProtection="0"/>
    <xf numFmtId="0" fontId="8" fillId="29" borderId="0" applyNumberFormat="0" applyBorder="0" applyAlignment="0" applyProtection="0"/>
    <xf numFmtId="0" fontId="34" fillId="30" borderId="0" applyNumberFormat="0" applyBorder="0" applyAlignment="0" applyProtection="0"/>
    <xf numFmtId="0" fontId="8" fillId="31" borderId="0" applyNumberFormat="0" applyBorder="0" applyAlignment="0" applyProtection="0"/>
    <xf numFmtId="0" fontId="34" fillId="32" borderId="0" applyNumberFormat="0" applyBorder="0" applyAlignment="0" applyProtection="0"/>
    <xf numFmtId="0" fontId="8" fillId="33" borderId="0" applyNumberFormat="0" applyBorder="0" applyAlignment="0" applyProtection="0"/>
    <xf numFmtId="0" fontId="35" fillId="34" borderId="1" applyNumberFormat="0" applyAlignment="0" applyProtection="0"/>
    <xf numFmtId="0" fontId="9" fillId="35" borderId="2" applyNumberFormat="0" applyAlignment="0" applyProtection="0"/>
    <xf numFmtId="0" fontId="36" fillId="0" borderId="3" applyNumberFormat="0" applyFill="0" applyAlignment="0" applyProtection="0"/>
    <xf numFmtId="0" fontId="10" fillId="0" borderId="4" applyNumberFormat="0" applyFill="0" applyAlignment="0" applyProtection="0"/>
    <xf numFmtId="0" fontId="37" fillId="36" borderId="5" applyNumberFormat="0" applyAlignment="0" applyProtection="0"/>
    <xf numFmtId="0" fontId="11" fillId="37" borderId="6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8" fillId="39" borderId="0" applyNumberFormat="0" applyBorder="0" applyAlignment="0" applyProtection="0"/>
    <xf numFmtId="0" fontId="34" fillId="40" borderId="0" applyNumberFormat="0" applyBorder="0" applyAlignment="0" applyProtection="0"/>
    <xf numFmtId="0" fontId="8" fillId="41" borderId="0" applyNumberFormat="0" applyBorder="0" applyAlignment="0" applyProtection="0"/>
    <xf numFmtId="0" fontId="34" fillId="42" borderId="0" applyNumberFormat="0" applyBorder="0" applyAlignment="0" applyProtection="0"/>
    <xf numFmtId="0" fontId="8" fillId="43" borderId="0" applyNumberFormat="0" applyBorder="0" applyAlignment="0" applyProtection="0"/>
    <xf numFmtId="0" fontId="34" fillId="44" borderId="0" applyNumberFormat="0" applyBorder="0" applyAlignment="0" applyProtection="0"/>
    <xf numFmtId="0" fontId="8" fillId="29" borderId="0" applyNumberFormat="0" applyBorder="0" applyAlignment="0" applyProtection="0"/>
    <xf numFmtId="0" fontId="34" fillId="45" borderId="0" applyNumberFormat="0" applyBorder="0" applyAlignment="0" applyProtection="0"/>
    <xf numFmtId="0" fontId="8" fillId="31" borderId="0" applyNumberFormat="0" applyBorder="0" applyAlignment="0" applyProtection="0"/>
    <xf numFmtId="0" fontId="34" fillId="46" borderId="0" applyNumberFormat="0" applyBorder="0" applyAlignment="0" applyProtection="0"/>
    <xf numFmtId="0" fontId="8" fillId="47" borderId="0" applyNumberFormat="0" applyBorder="0" applyAlignment="0" applyProtection="0"/>
    <xf numFmtId="179" fontId="0" fillId="0" borderId="0" applyFont="0" applyFill="0" applyBorder="0" applyAlignment="0" applyProtection="0"/>
    <xf numFmtId="0" fontId="38" fillId="48" borderId="1" applyNumberFormat="0" applyAlignment="0" applyProtection="0"/>
    <xf numFmtId="0" fontId="12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49" borderId="0" applyNumberFormat="0" applyBorder="0" applyAlignment="0" applyProtection="0"/>
    <xf numFmtId="0" fontId="13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51" borderId="7" applyNumberFormat="0" applyFont="0" applyAlignment="0" applyProtection="0"/>
    <xf numFmtId="0" fontId="33" fillId="51" borderId="7" applyNumberFormat="0" applyFont="0" applyAlignment="0" applyProtection="0"/>
    <xf numFmtId="0" fontId="0" fillId="52" borderId="8" applyNumberFormat="0" applyAlignment="0" applyProtection="0"/>
    <xf numFmtId="0" fontId="40" fillId="34" borderId="9" applyNumberFormat="0" applyAlignment="0" applyProtection="0"/>
    <xf numFmtId="0" fontId="14" fillId="35" borderId="10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18" fillId="0" borderId="12" applyNumberFormat="0" applyFill="0" applyAlignment="0" applyProtection="0"/>
    <xf numFmtId="0" fontId="45" fillId="0" borderId="13" applyNumberFormat="0" applyFill="0" applyAlignment="0" applyProtection="0"/>
    <xf numFmtId="0" fontId="19" fillId="0" borderId="14" applyNumberFormat="0" applyFill="0" applyAlignment="0" applyProtection="0"/>
    <xf numFmtId="0" fontId="46" fillId="0" borderId="15" applyNumberFormat="0" applyFill="0" applyAlignment="0" applyProtection="0"/>
    <xf numFmtId="0" fontId="20" fillId="0" borderId="16" applyNumberFormat="0" applyFill="0" applyAlignment="0" applyProtection="0"/>
    <xf numFmtId="0" fontId="4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7" applyNumberFormat="0" applyFill="0" applyAlignment="0" applyProtection="0"/>
    <xf numFmtId="0" fontId="21" fillId="0" borderId="18" applyNumberFormat="0" applyFill="0" applyAlignment="0" applyProtection="0"/>
    <xf numFmtId="0" fontId="49" fillId="53" borderId="0" applyNumberFormat="0" applyBorder="0" applyAlignment="0" applyProtection="0"/>
    <xf numFmtId="0" fontId="22" fillId="5" borderId="0" applyNumberFormat="0" applyBorder="0" applyAlignment="0" applyProtection="0"/>
    <xf numFmtId="0" fontId="50" fillId="54" borderId="0" applyNumberFormat="0" applyBorder="0" applyAlignment="0" applyProtection="0"/>
    <xf numFmtId="0" fontId="23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21" fontId="0" fillId="0" borderId="0" xfId="0" applyNumberFormat="1" applyAlignment="1">
      <alignment horizontal="center"/>
    </xf>
    <xf numFmtId="0" fontId="25" fillId="0" borderId="19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21" fontId="25" fillId="0" borderId="20" xfId="0" applyNumberFormat="1" applyFont="1" applyFill="1" applyBorder="1" applyAlignment="1">
      <alignment horizontal="center" vertical="center"/>
    </xf>
    <xf numFmtId="21" fontId="25" fillId="0" borderId="21" xfId="0" applyNumberFormat="1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vertical="center"/>
    </xf>
    <xf numFmtId="0" fontId="25" fillId="0" borderId="24" xfId="0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vertical="center"/>
    </xf>
    <xf numFmtId="0" fontId="25" fillId="0" borderId="26" xfId="0" applyFont="1" applyFill="1" applyBorder="1" applyAlignment="1">
      <alignment horizontal="center" vertical="center"/>
    </xf>
    <xf numFmtId="0" fontId="25" fillId="0" borderId="27" xfId="0" applyFont="1" applyFill="1" applyBorder="1" applyAlignment="1">
      <alignment horizontal="center" vertical="center"/>
    </xf>
    <xf numFmtId="21" fontId="25" fillId="0" borderId="27" xfId="0" applyNumberFormat="1" applyFont="1" applyFill="1" applyBorder="1" applyAlignment="1">
      <alignment horizontal="center" vertical="center"/>
    </xf>
    <xf numFmtId="21" fontId="25" fillId="0" borderId="28" xfId="0" applyNumberFormat="1" applyFont="1" applyFill="1" applyBorder="1" applyAlignment="1">
      <alignment horizontal="center" vertical="center"/>
    </xf>
    <xf numFmtId="0" fontId="51" fillId="55" borderId="26" xfId="0" applyFont="1" applyFill="1" applyBorder="1" applyAlignment="1">
      <alignment horizontal="center" vertical="center"/>
    </xf>
    <xf numFmtId="0" fontId="51" fillId="55" borderId="27" xfId="0" applyFont="1" applyFill="1" applyBorder="1" applyAlignment="1">
      <alignment horizontal="center" vertical="center"/>
    </xf>
    <xf numFmtId="21" fontId="51" fillId="55" borderId="27" xfId="0" applyNumberFormat="1" applyFont="1" applyFill="1" applyBorder="1" applyAlignment="1">
      <alignment horizontal="center" vertical="center"/>
    </xf>
    <xf numFmtId="21" fontId="51" fillId="55" borderId="28" xfId="0" applyNumberFormat="1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vertical="center"/>
    </xf>
    <xf numFmtId="0" fontId="25" fillId="0" borderId="27" xfId="0" applyFont="1" applyFill="1" applyBorder="1" applyAlignment="1">
      <alignment vertical="center"/>
    </xf>
    <xf numFmtId="0" fontId="51" fillId="55" borderId="27" xfId="0" applyFont="1" applyFill="1" applyBorder="1" applyAlignment="1">
      <alignment vertical="center"/>
    </xf>
    <xf numFmtId="0" fontId="25" fillId="0" borderId="29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vertical="center"/>
    </xf>
    <xf numFmtId="0" fontId="25" fillId="0" borderId="30" xfId="0" applyFont="1" applyFill="1" applyBorder="1" applyAlignment="1">
      <alignment horizontal="center" vertical="center"/>
    </xf>
    <xf numFmtId="21" fontId="25" fillId="0" borderId="30" xfId="0" applyNumberFormat="1" applyFont="1" applyFill="1" applyBorder="1" applyAlignment="1">
      <alignment horizontal="center" vertical="center"/>
    </xf>
    <xf numFmtId="21" fontId="25" fillId="0" borderId="31" xfId="0" applyNumberFormat="1" applyFont="1" applyFill="1" applyBorder="1" applyAlignment="1">
      <alignment horizontal="center" vertical="center"/>
    </xf>
    <xf numFmtId="0" fontId="25" fillId="0" borderId="32" xfId="0" applyNumberFormat="1" applyFont="1" applyFill="1" applyBorder="1" applyAlignment="1">
      <alignment horizontal="center" vertical="center"/>
    </xf>
    <xf numFmtId="0" fontId="25" fillId="0" borderId="33" xfId="0" applyNumberFormat="1" applyFont="1" applyFill="1" applyBorder="1" applyAlignment="1">
      <alignment horizontal="center" vertical="center"/>
    </xf>
    <xf numFmtId="0" fontId="1" fillId="56" borderId="34" xfId="0" applyFont="1" applyFill="1" applyBorder="1" applyAlignment="1">
      <alignment horizontal="center" vertical="center"/>
    </xf>
    <xf numFmtId="0" fontId="1" fillId="56" borderId="35" xfId="0" applyFont="1" applyFill="1" applyBorder="1" applyAlignment="1">
      <alignment horizontal="center" vertical="center"/>
    </xf>
    <xf numFmtId="0" fontId="1" fillId="56" borderId="36" xfId="0" applyFont="1" applyFill="1" applyBorder="1" applyAlignment="1">
      <alignment horizontal="center" vertical="center"/>
    </xf>
    <xf numFmtId="0" fontId="31" fillId="56" borderId="37" xfId="0" applyFont="1" applyFill="1" applyBorder="1" applyAlignment="1">
      <alignment horizontal="center" vertical="center"/>
    </xf>
    <xf numFmtId="0" fontId="31" fillId="56" borderId="0" xfId="0" applyFont="1" applyFill="1" applyBorder="1" applyAlignment="1">
      <alignment horizontal="center" vertical="center"/>
    </xf>
    <xf numFmtId="0" fontId="31" fillId="56" borderId="38" xfId="0" applyFont="1" applyFill="1" applyBorder="1" applyAlignment="1">
      <alignment horizontal="center" vertical="center"/>
    </xf>
    <xf numFmtId="0" fontId="27" fillId="57" borderId="39" xfId="0" applyFont="1" applyFill="1" applyBorder="1" applyAlignment="1">
      <alignment vertical="center"/>
    </xf>
    <xf numFmtId="0" fontId="27" fillId="57" borderId="40" xfId="0" applyFont="1" applyFill="1" applyBorder="1" applyAlignment="1">
      <alignment vertical="center"/>
    </xf>
    <xf numFmtId="0" fontId="27" fillId="57" borderId="40" xfId="0" applyFont="1" applyFill="1" applyBorder="1" applyAlignment="1">
      <alignment horizontal="center" vertical="center"/>
    </xf>
    <xf numFmtId="164" fontId="27" fillId="57" borderId="41" xfId="0" applyNumberFormat="1" applyFont="1" applyFill="1" applyBorder="1" applyAlignment="1">
      <alignment horizontal="center" vertical="center"/>
    </xf>
    <xf numFmtId="1" fontId="28" fillId="56" borderId="42" xfId="0" applyNumberFormat="1" applyFont="1" applyFill="1" applyBorder="1" applyAlignment="1">
      <alignment horizontal="center" vertical="center" wrapText="1"/>
    </xf>
    <xf numFmtId="1" fontId="29" fillId="56" borderId="43" xfId="0" applyNumberFormat="1" applyFont="1" applyFill="1" applyBorder="1" applyAlignment="1">
      <alignment horizontal="center" vertical="center" wrapText="1"/>
    </xf>
    <xf numFmtId="0" fontId="29" fillId="56" borderId="43" xfId="0" applyFont="1" applyFill="1" applyBorder="1" applyAlignment="1">
      <alignment horizontal="center" vertical="center" wrapText="1"/>
    </xf>
    <xf numFmtId="0" fontId="28" fillId="56" borderId="43" xfId="0" applyFont="1" applyFill="1" applyBorder="1" applyAlignment="1">
      <alignment horizontal="center" vertical="center" wrapText="1"/>
    </xf>
    <xf numFmtId="21" fontId="29" fillId="56" borderId="43" xfId="0" applyNumberFormat="1" applyFont="1" applyFill="1" applyBorder="1" applyAlignment="1">
      <alignment horizontal="center" vertical="center" wrapText="1"/>
    </xf>
    <xf numFmtId="0" fontId="30" fillId="56" borderId="43" xfId="0" applyFont="1" applyFill="1" applyBorder="1" applyAlignment="1">
      <alignment horizontal="center" vertical="center" wrapText="1"/>
    </xf>
    <xf numFmtId="0" fontId="30" fillId="56" borderId="44" xfId="0" applyFont="1" applyFill="1" applyBorder="1" applyAlignment="1">
      <alignment horizontal="center" vertical="center" wrapText="1"/>
    </xf>
    <xf numFmtId="0" fontId="6" fillId="56" borderId="34" xfId="0" applyFont="1" applyFill="1" applyBorder="1" applyAlignment="1">
      <alignment horizontal="center" vertical="center" wrapText="1"/>
    </xf>
    <xf numFmtId="0" fontId="6" fillId="56" borderId="35" xfId="0" applyFont="1" applyFill="1" applyBorder="1" applyAlignment="1">
      <alignment horizontal="center" vertical="center" wrapText="1"/>
    </xf>
    <xf numFmtId="0" fontId="6" fillId="56" borderId="36" xfId="0" applyFont="1" applyFill="1" applyBorder="1" applyAlignment="1">
      <alignment horizontal="center" vertical="center" wrapText="1"/>
    </xf>
    <xf numFmtId="0" fontId="28" fillId="57" borderId="37" xfId="0" applyFont="1" applyFill="1" applyBorder="1" applyAlignment="1">
      <alignment horizontal="center" vertical="center"/>
    </xf>
    <xf numFmtId="0" fontId="28" fillId="57" borderId="0" xfId="0" applyFont="1" applyFill="1" applyBorder="1" applyAlignment="1">
      <alignment horizontal="center" vertical="center"/>
    </xf>
    <xf numFmtId="0" fontId="28" fillId="57" borderId="38" xfId="0" applyFont="1" applyFill="1" applyBorder="1" applyAlignment="1">
      <alignment horizontal="center" vertical="center"/>
    </xf>
    <xf numFmtId="1" fontId="28" fillId="56" borderId="39" xfId="0" applyNumberFormat="1" applyFont="1" applyFill="1" applyBorder="1" applyAlignment="1">
      <alignment horizontal="center" vertical="center" wrapText="1"/>
    </xf>
    <xf numFmtId="0" fontId="28" fillId="56" borderId="40" xfId="0" applyFont="1" applyFill="1" applyBorder="1" applyAlignment="1">
      <alignment horizontal="center" vertical="center" wrapText="1"/>
    </xf>
    <xf numFmtId="0" fontId="29" fillId="56" borderId="41" xfId="0" applyFont="1" applyFill="1" applyBorder="1" applyAlignment="1">
      <alignment horizontal="center" vertical="center" wrapText="1"/>
    </xf>
    <xf numFmtId="1" fontId="28" fillId="56" borderId="45" xfId="0" applyNumberFormat="1" applyFont="1" applyFill="1" applyBorder="1" applyAlignment="1">
      <alignment horizontal="center" vertical="center" wrapText="1"/>
    </xf>
    <xf numFmtId="0" fontId="28" fillId="56" borderId="46" xfId="0" applyFont="1" applyFill="1" applyBorder="1" applyAlignment="1">
      <alignment horizontal="center" vertical="center" wrapText="1"/>
    </xf>
    <xf numFmtId="0" fontId="29" fillId="56" borderId="47" xfId="0" applyFont="1" applyFill="1" applyBorder="1" applyAlignment="1">
      <alignment horizontal="center" vertical="center" wrapText="1"/>
    </xf>
    <xf numFmtId="0" fontId="51" fillId="55" borderId="48" xfId="0" applyFont="1" applyFill="1" applyBorder="1" applyAlignment="1">
      <alignment horizontal="center" vertical="center"/>
    </xf>
    <xf numFmtId="0" fontId="51" fillId="55" borderId="49" xfId="0" applyFont="1" applyFill="1" applyBorder="1" applyAlignment="1">
      <alignment vertical="center"/>
    </xf>
    <xf numFmtId="0" fontId="51" fillId="55" borderId="50" xfId="0" applyNumberFormat="1" applyFont="1" applyFill="1" applyBorder="1" applyAlignment="1">
      <alignment horizontal="center" vertical="center"/>
    </xf>
  </cellXfs>
  <cellStyles count="98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Euro" xfId="71"/>
    <cellStyle name="Input" xfId="72"/>
    <cellStyle name="Input 2" xfId="73"/>
    <cellStyle name="Comma" xfId="74"/>
    <cellStyle name="Comma [0]" xfId="75"/>
    <cellStyle name="Neutrale" xfId="76"/>
    <cellStyle name="Neutrale 2" xfId="77"/>
    <cellStyle name="Normale 2" xfId="78"/>
    <cellStyle name="Normale 2 2" xfId="79"/>
    <cellStyle name="Normale 3" xfId="80"/>
    <cellStyle name="Normale 3 2" xfId="81"/>
    <cellStyle name="Normale 4" xfId="82"/>
    <cellStyle name="Nota" xfId="83"/>
    <cellStyle name="Nota 2" xfId="84"/>
    <cellStyle name="Nota 3" xfId="85"/>
    <cellStyle name="Output" xfId="86"/>
    <cellStyle name="Output 2" xfId="87"/>
    <cellStyle name="Percent" xfId="88"/>
    <cellStyle name="Testo avviso" xfId="89"/>
    <cellStyle name="Testo avviso 2" xfId="90"/>
    <cellStyle name="Testo descrittivo" xfId="91"/>
    <cellStyle name="Testo descrittivo 2" xfId="92"/>
    <cellStyle name="Titolo" xfId="93"/>
    <cellStyle name="Titolo 1" xfId="94"/>
    <cellStyle name="Titolo 1 2" xfId="95"/>
    <cellStyle name="Titolo 2" xfId="96"/>
    <cellStyle name="Titolo 2 2" xfId="97"/>
    <cellStyle name="Titolo 3" xfId="98"/>
    <cellStyle name="Titolo 3 2" xfId="99"/>
    <cellStyle name="Titolo 4" xfId="100"/>
    <cellStyle name="Titolo 4 2" xfId="101"/>
    <cellStyle name="Titolo 5" xfId="102"/>
    <cellStyle name="Titolo 6" xfId="103"/>
    <cellStyle name="Totale" xfId="104"/>
    <cellStyle name="Totale 2" xfId="105"/>
    <cellStyle name="Valore non valido" xfId="106"/>
    <cellStyle name="Valore non valido 2" xfId="107"/>
    <cellStyle name="Valore valido" xfId="108"/>
    <cellStyle name="Valore valido 2" xfId="109"/>
    <cellStyle name="Currency" xfId="110"/>
    <cellStyle name="Currency [0]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8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B9" sqref="B9"/>
    </sheetView>
  </sheetViews>
  <sheetFormatPr defaultColWidth="9.140625" defaultRowHeight="12.75"/>
  <cols>
    <col min="1" max="1" width="6.7109375" style="1" customWidth="1"/>
    <col min="2" max="3" width="25.7109375" style="4" customWidth="1"/>
    <col min="4" max="4" width="12.28125" style="2" bestFit="1" customWidth="1"/>
    <col min="5" max="5" width="35.7109375" style="5" customWidth="1"/>
    <col min="6" max="6" width="10.7109375" style="6" customWidth="1"/>
    <col min="7" max="9" width="10.7109375" style="1" customWidth="1"/>
  </cols>
  <sheetData>
    <row r="1" spans="1:9" ht="45" customHeight="1">
      <c r="A1" s="33" t="s">
        <v>266</v>
      </c>
      <c r="B1" s="34"/>
      <c r="C1" s="34"/>
      <c r="D1" s="34"/>
      <c r="E1" s="34"/>
      <c r="F1" s="34"/>
      <c r="G1" s="34"/>
      <c r="H1" s="34"/>
      <c r="I1" s="35"/>
    </row>
    <row r="2" spans="1:9" ht="24" customHeight="1">
      <c r="A2" s="36" t="s">
        <v>267</v>
      </c>
      <c r="B2" s="37"/>
      <c r="C2" s="37"/>
      <c r="D2" s="37"/>
      <c r="E2" s="37"/>
      <c r="F2" s="37"/>
      <c r="G2" s="37"/>
      <c r="H2" s="37"/>
      <c r="I2" s="38"/>
    </row>
    <row r="3" spans="1:9" ht="24" customHeight="1">
      <c r="A3" s="39"/>
      <c r="B3" s="40" t="s">
        <v>268</v>
      </c>
      <c r="C3" s="40"/>
      <c r="D3" s="40"/>
      <c r="E3" s="40" t="s">
        <v>17</v>
      </c>
      <c r="F3" s="41"/>
      <c r="G3" s="40"/>
      <c r="H3" s="41" t="s">
        <v>0</v>
      </c>
      <c r="I3" s="42">
        <v>18.4</v>
      </c>
    </row>
    <row r="4" spans="1:9" ht="24" customHeight="1">
      <c r="A4" s="43" t="s">
        <v>1</v>
      </c>
      <c r="B4" s="44" t="s">
        <v>2</v>
      </c>
      <c r="C4" s="45" t="s">
        <v>3</v>
      </c>
      <c r="D4" s="45" t="s">
        <v>4</v>
      </c>
      <c r="E4" s="46" t="s">
        <v>5</v>
      </c>
      <c r="F4" s="47" t="s">
        <v>9</v>
      </c>
      <c r="G4" s="45" t="s">
        <v>6</v>
      </c>
      <c r="H4" s="48" t="s">
        <v>7</v>
      </c>
      <c r="I4" s="49" t="s">
        <v>8</v>
      </c>
    </row>
    <row r="5" spans="1:9" s="3" customFormat="1" ht="18" customHeight="1">
      <c r="A5" s="7">
        <v>1</v>
      </c>
      <c r="B5" s="23" t="s">
        <v>18</v>
      </c>
      <c r="C5" s="23" t="s">
        <v>19</v>
      </c>
      <c r="D5" s="8" t="s">
        <v>20</v>
      </c>
      <c r="E5" s="23" t="s">
        <v>21</v>
      </c>
      <c r="F5" s="9">
        <v>0.0739236111111111</v>
      </c>
      <c r="G5" s="8" t="str">
        <f>TEXT(INT((HOUR(F5)*3600+MINUTE(F5)*60+SECOND(F5))/$I$3/60),"0")&amp;"."&amp;TEXT(MOD((HOUR(F5)*3600+MINUTE(F5)*60+SECOND(F5))/$I$3,60),"00")&amp;"/km"</f>
        <v>5.47/km</v>
      </c>
      <c r="H5" s="9">
        <f>F5-$F$5</f>
        <v>0</v>
      </c>
      <c r="I5" s="10">
        <f>F5-INDEX($F$5:$F$448,MATCH(D5,$D$5:$D$448,0))</f>
        <v>0</v>
      </c>
    </row>
    <row r="6" spans="1:9" s="3" customFormat="1" ht="18" customHeight="1">
      <c r="A6" s="15">
        <v>2</v>
      </c>
      <c r="B6" s="24" t="s">
        <v>22</v>
      </c>
      <c r="C6" s="24" t="s">
        <v>23</v>
      </c>
      <c r="D6" s="16" t="s">
        <v>20</v>
      </c>
      <c r="E6" s="24" t="s">
        <v>24</v>
      </c>
      <c r="F6" s="17">
        <v>0.07693287037037037</v>
      </c>
      <c r="G6" s="16" t="str">
        <f aca="true" t="shared" si="0" ref="G6:G21">TEXT(INT((HOUR(F6)*3600+MINUTE(F6)*60+SECOND(F6))/$I$3/60),"0")&amp;"."&amp;TEXT(MOD((HOUR(F6)*3600+MINUTE(F6)*60+SECOND(F6))/$I$3,60),"00")&amp;"/km"</f>
        <v>6.01/km</v>
      </c>
      <c r="H6" s="17">
        <f aca="true" t="shared" si="1" ref="H6:H21">F6-$F$5</f>
        <v>0.003009259259259267</v>
      </c>
      <c r="I6" s="18">
        <f>F6-INDEX($F$5:$F$448,MATCH(D6,$D$5:$D$448,0))</f>
        <v>0.003009259259259267</v>
      </c>
    </row>
    <row r="7" spans="1:9" s="3" customFormat="1" ht="18" customHeight="1">
      <c r="A7" s="15">
        <v>3</v>
      </c>
      <c r="B7" s="24" t="s">
        <v>25</v>
      </c>
      <c r="C7" s="24" t="s">
        <v>26</v>
      </c>
      <c r="D7" s="16" t="s">
        <v>27</v>
      </c>
      <c r="E7" s="24" t="s">
        <v>28</v>
      </c>
      <c r="F7" s="17">
        <v>0.07803240740740741</v>
      </c>
      <c r="G7" s="16" t="str">
        <f t="shared" si="0"/>
        <v>6.06/km</v>
      </c>
      <c r="H7" s="17">
        <f t="shared" si="1"/>
        <v>0.004108796296296305</v>
      </c>
      <c r="I7" s="18">
        <f>F7-INDEX($F$5:$F$448,MATCH(D7,$D$5:$D$448,0))</f>
        <v>0</v>
      </c>
    </row>
    <row r="8" spans="1:9" s="3" customFormat="1" ht="18" customHeight="1">
      <c r="A8" s="15">
        <v>4</v>
      </c>
      <c r="B8" s="24" t="s">
        <v>29</v>
      </c>
      <c r="C8" s="24" t="s">
        <v>30</v>
      </c>
      <c r="D8" s="16" t="s">
        <v>20</v>
      </c>
      <c r="E8" s="24" t="s">
        <v>31</v>
      </c>
      <c r="F8" s="17">
        <v>0.07818287037037037</v>
      </c>
      <c r="G8" s="16" t="str">
        <f t="shared" si="0"/>
        <v>6.07/km</v>
      </c>
      <c r="H8" s="17">
        <f t="shared" si="1"/>
        <v>0.004259259259259268</v>
      </c>
      <c r="I8" s="18">
        <f>F8-INDEX($F$5:$F$448,MATCH(D8,$D$5:$D$448,0))</f>
        <v>0.004259259259259268</v>
      </c>
    </row>
    <row r="9" spans="1:9" s="3" customFormat="1" ht="18" customHeight="1">
      <c r="A9" s="15">
        <v>5</v>
      </c>
      <c r="B9" s="24" t="s">
        <v>32</v>
      </c>
      <c r="C9" s="24" t="s">
        <v>23</v>
      </c>
      <c r="D9" s="16" t="s">
        <v>12</v>
      </c>
      <c r="E9" s="24" t="s">
        <v>33</v>
      </c>
      <c r="F9" s="17">
        <v>0.07975694444444444</v>
      </c>
      <c r="G9" s="16" t="str">
        <f t="shared" si="0"/>
        <v>6.15/km</v>
      </c>
      <c r="H9" s="17">
        <f t="shared" si="1"/>
        <v>0.005833333333333329</v>
      </c>
      <c r="I9" s="18">
        <f>F9-INDEX($F$5:$F$448,MATCH(D9,$D$5:$D$448,0))</f>
        <v>0</v>
      </c>
    </row>
    <row r="10" spans="1:9" s="3" customFormat="1" ht="18" customHeight="1">
      <c r="A10" s="15">
        <v>6</v>
      </c>
      <c r="B10" s="24" t="s">
        <v>34</v>
      </c>
      <c r="C10" s="24" t="s">
        <v>35</v>
      </c>
      <c r="D10" s="16" t="s">
        <v>20</v>
      </c>
      <c r="E10" s="24" t="s">
        <v>36</v>
      </c>
      <c r="F10" s="17">
        <v>0.08034722222222222</v>
      </c>
      <c r="G10" s="16" t="str">
        <f t="shared" si="0"/>
        <v>6.17/km</v>
      </c>
      <c r="H10" s="17">
        <f t="shared" si="1"/>
        <v>0.006423611111111116</v>
      </c>
      <c r="I10" s="18">
        <f>F10-INDEX($F$5:$F$448,MATCH(D10,$D$5:$D$448,0))</f>
        <v>0.006423611111111116</v>
      </c>
    </row>
    <row r="11" spans="1:9" s="3" customFormat="1" ht="18" customHeight="1">
      <c r="A11" s="15">
        <v>7</v>
      </c>
      <c r="B11" s="24" t="s">
        <v>37</v>
      </c>
      <c r="C11" s="24" t="s">
        <v>38</v>
      </c>
      <c r="D11" s="16" t="s">
        <v>12</v>
      </c>
      <c r="E11" s="24" t="s">
        <v>39</v>
      </c>
      <c r="F11" s="17">
        <v>0.08078703703703703</v>
      </c>
      <c r="G11" s="16" t="str">
        <f t="shared" si="0"/>
        <v>6.19/km</v>
      </c>
      <c r="H11" s="17">
        <f t="shared" si="1"/>
        <v>0.006863425925925926</v>
      </c>
      <c r="I11" s="18">
        <f>F11-INDEX($F$5:$F$448,MATCH(D11,$D$5:$D$448,0))</f>
        <v>0.0010300925925925963</v>
      </c>
    </row>
    <row r="12" spans="1:9" s="3" customFormat="1" ht="18" customHeight="1">
      <c r="A12" s="15">
        <v>8</v>
      </c>
      <c r="B12" s="24" t="s">
        <v>40</v>
      </c>
      <c r="C12" s="24" t="s">
        <v>41</v>
      </c>
      <c r="D12" s="16" t="s">
        <v>12</v>
      </c>
      <c r="E12" s="24" t="s">
        <v>39</v>
      </c>
      <c r="F12" s="17">
        <v>0.08170138888888889</v>
      </c>
      <c r="G12" s="16" t="str">
        <f t="shared" si="0"/>
        <v>6.24/km</v>
      </c>
      <c r="H12" s="17">
        <f t="shared" si="1"/>
        <v>0.007777777777777786</v>
      </c>
      <c r="I12" s="18">
        <f>F12-INDEX($F$5:$F$448,MATCH(D12,$D$5:$D$448,0))</f>
        <v>0.001944444444444457</v>
      </c>
    </row>
    <row r="13" spans="1:9" s="3" customFormat="1" ht="18" customHeight="1">
      <c r="A13" s="15">
        <v>9</v>
      </c>
      <c r="B13" s="24" t="s">
        <v>42</v>
      </c>
      <c r="C13" s="24" t="s">
        <v>43</v>
      </c>
      <c r="D13" s="16" t="s">
        <v>20</v>
      </c>
      <c r="E13" s="24" t="s">
        <v>44</v>
      </c>
      <c r="F13" s="17">
        <v>0.08270833333333333</v>
      </c>
      <c r="G13" s="16" t="str">
        <f t="shared" si="0"/>
        <v>6.28/km</v>
      </c>
      <c r="H13" s="17">
        <f t="shared" si="1"/>
        <v>0.008784722222222222</v>
      </c>
      <c r="I13" s="18">
        <f>F13-INDEX($F$5:$F$448,MATCH(D13,$D$5:$D$448,0))</f>
        <v>0.008784722222222222</v>
      </c>
    </row>
    <row r="14" spans="1:9" s="3" customFormat="1" ht="18" customHeight="1">
      <c r="A14" s="15">
        <v>10</v>
      </c>
      <c r="B14" s="24" t="s">
        <v>45</v>
      </c>
      <c r="C14" s="24" t="s">
        <v>46</v>
      </c>
      <c r="D14" s="16" t="s">
        <v>12</v>
      </c>
      <c r="E14" s="24" t="s">
        <v>31</v>
      </c>
      <c r="F14" s="17">
        <v>0.0838425925925926</v>
      </c>
      <c r="G14" s="16" t="str">
        <f t="shared" si="0"/>
        <v>6.34/km</v>
      </c>
      <c r="H14" s="17">
        <f t="shared" si="1"/>
        <v>0.009918981481481487</v>
      </c>
      <c r="I14" s="18">
        <f>F14-INDEX($F$5:$F$448,MATCH(D14,$D$5:$D$448,0))</f>
        <v>0.004085648148148158</v>
      </c>
    </row>
    <row r="15" spans="1:9" s="3" customFormat="1" ht="18" customHeight="1">
      <c r="A15" s="15">
        <v>11</v>
      </c>
      <c r="B15" s="24" t="s">
        <v>47</v>
      </c>
      <c r="C15" s="24" t="s">
        <v>48</v>
      </c>
      <c r="D15" s="16" t="s">
        <v>27</v>
      </c>
      <c r="E15" s="24" t="s">
        <v>21</v>
      </c>
      <c r="F15" s="17">
        <v>0.08480324074074075</v>
      </c>
      <c r="G15" s="16" t="str">
        <f t="shared" si="0"/>
        <v>6.38/km</v>
      </c>
      <c r="H15" s="17">
        <f t="shared" si="1"/>
        <v>0.010879629629629642</v>
      </c>
      <c r="I15" s="18">
        <f>F15-INDEX($F$5:$F$448,MATCH(D15,$D$5:$D$448,0))</f>
        <v>0.006770833333333337</v>
      </c>
    </row>
    <row r="16" spans="1:9" s="3" customFormat="1" ht="18" customHeight="1">
      <c r="A16" s="15">
        <v>12</v>
      </c>
      <c r="B16" s="24" t="s">
        <v>49</v>
      </c>
      <c r="C16" s="24" t="s">
        <v>50</v>
      </c>
      <c r="D16" s="16" t="s">
        <v>12</v>
      </c>
      <c r="E16" s="24" t="s">
        <v>51</v>
      </c>
      <c r="F16" s="17">
        <v>0.08520833333333333</v>
      </c>
      <c r="G16" s="16" t="str">
        <f t="shared" si="0"/>
        <v>6.40/km</v>
      </c>
      <c r="H16" s="17">
        <f t="shared" si="1"/>
        <v>0.011284722222222224</v>
      </c>
      <c r="I16" s="18">
        <f>F16-INDEX($F$5:$F$448,MATCH(D16,$D$5:$D$448,0))</f>
        <v>0.0054513888888888945</v>
      </c>
    </row>
    <row r="17" spans="1:9" s="3" customFormat="1" ht="18" customHeight="1">
      <c r="A17" s="15">
        <v>13</v>
      </c>
      <c r="B17" s="24" t="s">
        <v>52</v>
      </c>
      <c r="C17" s="24" t="s">
        <v>53</v>
      </c>
      <c r="D17" s="16" t="s">
        <v>12</v>
      </c>
      <c r="E17" s="24" t="s">
        <v>21</v>
      </c>
      <c r="F17" s="17">
        <v>0.0867824074074074</v>
      </c>
      <c r="G17" s="16" t="str">
        <f t="shared" si="0"/>
        <v>6.48/km</v>
      </c>
      <c r="H17" s="17">
        <f t="shared" si="1"/>
        <v>0.012858796296296299</v>
      </c>
      <c r="I17" s="18">
        <f>F17-INDEX($F$5:$F$448,MATCH(D17,$D$5:$D$448,0))</f>
        <v>0.0070254629629629695</v>
      </c>
    </row>
    <row r="18" spans="1:9" s="3" customFormat="1" ht="18" customHeight="1">
      <c r="A18" s="15">
        <v>14</v>
      </c>
      <c r="B18" s="24" t="s">
        <v>54</v>
      </c>
      <c r="C18" s="24" t="s">
        <v>55</v>
      </c>
      <c r="D18" s="16" t="s">
        <v>20</v>
      </c>
      <c r="E18" s="24" t="s">
        <v>44</v>
      </c>
      <c r="F18" s="17">
        <v>0.08795138888888888</v>
      </c>
      <c r="G18" s="16" t="str">
        <f t="shared" si="0"/>
        <v>6.53/km</v>
      </c>
      <c r="H18" s="17">
        <f t="shared" si="1"/>
        <v>0.014027777777777778</v>
      </c>
      <c r="I18" s="18">
        <f>F18-INDEX($F$5:$F$448,MATCH(D18,$D$5:$D$448,0))</f>
        <v>0.014027777777777778</v>
      </c>
    </row>
    <row r="19" spans="1:9" s="3" customFormat="1" ht="18" customHeight="1">
      <c r="A19" s="15">
        <v>15</v>
      </c>
      <c r="B19" s="24" t="s">
        <v>45</v>
      </c>
      <c r="C19" s="24" t="s">
        <v>56</v>
      </c>
      <c r="D19" s="16" t="s">
        <v>12</v>
      </c>
      <c r="E19" s="24" t="s">
        <v>31</v>
      </c>
      <c r="F19" s="17">
        <v>0.08866898148148149</v>
      </c>
      <c r="G19" s="16" t="str">
        <f t="shared" si="0"/>
        <v>6.56/km</v>
      </c>
      <c r="H19" s="17">
        <f t="shared" si="1"/>
        <v>0.014745370370370381</v>
      </c>
      <c r="I19" s="18">
        <f>F19-INDEX($F$5:$F$448,MATCH(D19,$D$5:$D$448,0))</f>
        <v>0.008912037037037052</v>
      </c>
    </row>
    <row r="20" spans="1:9" s="3" customFormat="1" ht="18" customHeight="1">
      <c r="A20" s="15">
        <v>16</v>
      </c>
      <c r="B20" s="24" t="s">
        <v>57</v>
      </c>
      <c r="C20" s="24" t="s">
        <v>58</v>
      </c>
      <c r="D20" s="16" t="s">
        <v>20</v>
      </c>
      <c r="E20" s="24" t="s">
        <v>59</v>
      </c>
      <c r="F20" s="17">
        <v>0.08875</v>
      </c>
      <c r="G20" s="16" t="str">
        <f t="shared" si="0"/>
        <v>6.57/km</v>
      </c>
      <c r="H20" s="17">
        <f t="shared" si="1"/>
        <v>0.014826388888888889</v>
      </c>
      <c r="I20" s="18">
        <f>F20-INDEX($F$5:$F$448,MATCH(D20,$D$5:$D$448,0))</f>
        <v>0.014826388888888889</v>
      </c>
    </row>
    <row r="21" spans="1:9" ht="18" customHeight="1">
      <c r="A21" s="15">
        <v>17</v>
      </c>
      <c r="B21" s="24" t="s">
        <v>60</v>
      </c>
      <c r="C21" s="24" t="s">
        <v>61</v>
      </c>
      <c r="D21" s="16" t="s">
        <v>14</v>
      </c>
      <c r="E21" s="24" t="s">
        <v>62</v>
      </c>
      <c r="F21" s="17">
        <v>0.0897800925925926</v>
      </c>
      <c r="G21" s="16" t="str">
        <f t="shared" si="0"/>
        <v>7.02/km</v>
      </c>
      <c r="H21" s="17">
        <f t="shared" si="1"/>
        <v>0.0158564814814815</v>
      </c>
      <c r="I21" s="18">
        <f>F21-INDEX($F$5:$F$448,MATCH(D21,$D$5:$D$448,0))</f>
        <v>0</v>
      </c>
    </row>
    <row r="22" spans="1:9" ht="18" customHeight="1">
      <c r="A22" s="15">
        <v>18</v>
      </c>
      <c r="B22" s="24" t="s">
        <v>63</v>
      </c>
      <c r="C22" s="24" t="s">
        <v>64</v>
      </c>
      <c r="D22" s="16" t="s">
        <v>16</v>
      </c>
      <c r="E22" s="24" t="s">
        <v>65</v>
      </c>
      <c r="F22" s="17">
        <v>0.09123842592592592</v>
      </c>
      <c r="G22" s="16" t="str">
        <f aca="true" t="shared" si="2" ref="G22:G28">TEXT(INT((HOUR(F22)*3600+MINUTE(F22)*60+SECOND(F22))/$I$3/60),"0")&amp;"."&amp;TEXT(MOD((HOUR(F22)*3600+MINUTE(F22)*60+SECOND(F22))/$I$3,60),"00")&amp;"/km"</f>
        <v>7.08/km</v>
      </c>
      <c r="H22" s="17">
        <f aca="true" t="shared" si="3" ref="H22:H28">F22-$F$5</f>
        <v>0.01731481481481481</v>
      </c>
      <c r="I22" s="18">
        <f>F22-INDEX($F$5:$F$448,MATCH(D22,$D$5:$D$448,0))</f>
        <v>0</v>
      </c>
    </row>
    <row r="23" spans="1:9" ht="18" customHeight="1">
      <c r="A23" s="15">
        <v>19</v>
      </c>
      <c r="B23" s="24" t="s">
        <v>66</v>
      </c>
      <c r="C23" s="24" t="s">
        <v>67</v>
      </c>
      <c r="D23" s="16" t="s">
        <v>14</v>
      </c>
      <c r="E23" s="24" t="s">
        <v>68</v>
      </c>
      <c r="F23" s="17">
        <v>0.09171296296296295</v>
      </c>
      <c r="G23" s="16" t="str">
        <f t="shared" si="2"/>
        <v>7.11/km</v>
      </c>
      <c r="H23" s="17">
        <f t="shared" si="3"/>
        <v>0.017789351851851848</v>
      </c>
      <c r="I23" s="18">
        <f>F23-INDEX($F$5:$F$448,MATCH(D23,$D$5:$D$448,0))</f>
        <v>0.0019328703703703487</v>
      </c>
    </row>
    <row r="24" spans="1:9" ht="18" customHeight="1">
      <c r="A24" s="15">
        <v>20</v>
      </c>
      <c r="B24" s="24" t="s">
        <v>69</v>
      </c>
      <c r="C24" s="24" t="s">
        <v>70</v>
      </c>
      <c r="D24" s="16" t="s">
        <v>12</v>
      </c>
      <c r="E24" s="24" t="s">
        <v>62</v>
      </c>
      <c r="F24" s="17">
        <v>0.09180555555555554</v>
      </c>
      <c r="G24" s="16" t="str">
        <f t="shared" si="2"/>
        <v>7.11/km</v>
      </c>
      <c r="H24" s="17">
        <f t="shared" si="3"/>
        <v>0.017881944444444436</v>
      </c>
      <c r="I24" s="18">
        <f>F24-INDEX($F$5:$F$448,MATCH(D24,$D$5:$D$448,0))</f>
        <v>0.012048611111111107</v>
      </c>
    </row>
    <row r="25" spans="1:9" ht="18" customHeight="1">
      <c r="A25" s="15">
        <v>21</v>
      </c>
      <c r="B25" s="24" t="s">
        <v>71</v>
      </c>
      <c r="C25" s="24" t="s">
        <v>23</v>
      </c>
      <c r="D25" s="16" t="s">
        <v>12</v>
      </c>
      <c r="E25" s="24" t="s">
        <v>44</v>
      </c>
      <c r="F25" s="17">
        <v>0.09239583333333333</v>
      </c>
      <c r="G25" s="16" t="str">
        <f t="shared" si="2"/>
        <v>7.14/km</v>
      </c>
      <c r="H25" s="17">
        <f t="shared" si="3"/>
        <v>0.018472222222222223</v>
      </c>
      <c r="I25" s="18">
        <f>F25-INDEX($F$5:$F$448,MATCH(D25,$D$5:$D$448,0))</f>
        <v>0.012638888888888894</v>
      </c>
    </row>
    <row r="26" spans="1:9" ht="18" customHeight="1">
      <c r="A26" s="15">
        <v>22</v>
      </c>
      <c r="B26" s="24" t="s">
        <v>72</v>
      </c>
      <c r="C26" s="24" t="s">
        <v>73</v>
      </c>
      <c r="D26" s="16" t="s">
        <v>12</v>
      </c>
      <c r="E26" s="24" t="s">
        <v>74</v>
      </c>
      <c r="F26" s="17">
        <v>0.09270833333333334</v>
      </c>
      <c r="G26" s="16" t="str">
        <f t="shared" si="2"/>
        <v>7.15/km</v>
      </c>
      <c r="H26" s="17">
        <f t="shared" si="3"/>
        <v>0.01878472222222223</v>
      </c>
      <c r="I26" s="18">
        <f>F26-INDEX($F$5:$F$448,MATCH(D26,$D$5:$D$448,0))</f>
        <v>0.012951388888888901</v>
      </c>
    </row>
    <row r="27" spans="1:9" ht="18" customHeight="1">
      <c r="A27" s="15">
        <v>23</v>
      </c>
      <c r="B27" s="24" t="s">
        <v>75</v>
      </c>
      <c r="C27" s="24" t="s">
        <v>76</v>
      </c>
      <c r="D27" s="16" t="s">
        <v>14</v>
      </c>
      <c r="E27" s="24" t="s">
        <v>24</v>
      </c>
      <c r="F27" s="17">
        <v>0.09299768518518518</v>
      </c>
      <c r="G27" s="16" t="str">
        <f t="shared" si="2"/>
        <v>7.17/km</v>
      </c>
      <c r="H27" s="17">
        <f t="shared" si="3"/>
        <v>0.019074074074074077</v>
      </c>
      <c r="I27" s="18">
        <f>F27-INDEX($F$5:$F$448,MATCH(D27,$D$5:$D$448,0))</f>
        <v>0.0032175925925925775</v>
      </c>
    </row>
    <row r="28" spans="1:9" ht="18" customHeight="1">
      <c r="A28" s="15">
        <v>24</v>
      </c>
      <c r="B28" s="24" t="s">
        <v>77</v>
      </c>
      <c r="C28" s="24" t="s">
        <v>78</v>
      </c>
      <c r="D28" s="16" t="s">
        <v>14</v>
      </c>
      <c r="E28" s="24" t="s">
        <v>79</v>
      </c>
      <c r="F28" s="17">
        <v>0.09364583333333333</v>
      </c>
      <c r="G28" s="16" t="str">
        <f t="shared" si="2"/>
        <v>7.20/km</v>
      </c>
      <c r="H28" s="17">
        <f t="shared" si="3"/>
        <v>0.019722222222222224</v>
      </c>
      <c r="I28" s="18">
        <f>F28-INDEX($F$5:$F$448,MATCH(D28,$D$5:$D$448,0))</f>
        <v>0.003865740740740725</v>
      </c>
    </row>
    <row r="29" spans="1:9" ht="18" customHeight="1">
      <c r="A29" s="15">
        <v>25</v>
      </c>
      <c r="B29" s="24" t="s">
        <v>80</v>
      </c>
      <c r="C29" s="24" t="s">
        <v>81</v>
      </c>
      <c r="D29" s="16" t="s">
        <v>27</v>
      </c>
      <c r="E29" s="24" t="s">
        <v>65</v>
      </c>
      <c r="F29" s="17">
        <v>0.09369212962962963</v>
      </c>
      <c r="G29" s="16" t="str">
        <f aca="true" t="shared" si="4" ref="G29:G40">TEXT(INT((HOUR(F29)*3600+MINUTE(F29)*60+SECOND(F29))/$I$3/60),"0")&amp;"."&amp;TEXT(MOD((HOUR(F29)*3600+MINUTE(F29)*60+SECOND(F29))/$I$3,60),"00")&amp;"/km"</f>
        <v>7.20/km</v>
      </c>
      <c r="H29" s="17">
        <f aca="true" t="shared" si="5" ref="H29:H40">F29-$F$5</f>
        <v>0.01976851851851852</v>
      </c>
      <c r="I29" s="18">
        <f>F29-INDEX($F$5:$F$448,MATCH(D29,$D$5:$D$448,0))</f>
        <v>0.015659722222222214</v>
      </c>
    </row>
    <row r="30" spans="1:9" ht="18" customHeight="1">
      <c r="A30" s="15">
        <v>26</v>
      </c>
      <c r="B30" s="24" t="s">
        <v>82</v>
      </c>
      <c r="C30" s="24" t="s">
        <v>83</v>
      </c>
      <c r="D30" s="16" t="s">
        <v>12</v>
      </c>
      <c r="E30" s="24" t="s">
        <v>36</v>
      </c>
      <c r="F30" s="17">
        <v>0.09375</v>
      </c>
      <c r="G30" s="16" t="str">
        <f t="shared" si="4"/>
        <v>7.20/km</v>
      </c>
      <c r="H30" s="17">
        <f t="shared" si="5"/>
        <v>0.019826388888888893</v>
      </c>
      <c r="I30" s="18">
        <f>F30-INDEX($F$5:$F$448,MATCH(D30,$D$5:$D$448,0))</f>
        <v>0.013993055555555564</v>
      </c>
    </row>
    <row r="31" spans="1:9" ht="18" customHeight="1">
      <c r="A31" s="15">
        <v>27</v>
      </c>
      <c r="B31" s="24" t="s">
        <v>84</v>
      </c>
      <c r="C31" s="24" t="s">
        <v>85</v>
      </c>
      <c r="D31" s="16" t="s">
        <v>12</v>
      </c>
      <c r="E31" s="24" t="s">
        <v>86</v>
      </c>
      <c r="F31" s="17">
        <v>0.0939699074074074</v>
      </c>
      <c r="G31" s="16" t="str">
        <f t="shared" si="4"/>
        <v>7.21/km</v>
      </c>
      <c r="H31" s="17">
        <f t="shared" si="5"/>
        <v>0.020046296296296298</v>
      </c>
      <c r="I31" s="18">
        <f>F31-INDEX($F$5:$F$448,MATCH(D31,$D$5:$D$448,0))</f>
        <v>0.014212962962962969</v>
      </c>
    </row>
    <row r="32" spans="1:9" ht="18" customHeight="1">
      <c r="A32" s="15">
        <v>28</v>
      </c>
      <c r="B32" s="24" t="s">
        <v>87</v>
      </c>
      <c r="C32" s="24" t="s">
        <v>67</v>
      </c>
      <c r="D32" s="16" t="s">
        <v>20</v>
      </c>
      <c r="E32" s="24" t="s">
        <v>88</v>
      </c>
      <c r="F32" s="17">
        <v>0.09414351851851853</v>
      </c>
      <c r="G32" s="16" t="str">
        <f t="shared" si="4"/>
        <v>7.22/km</v>
      </c>
      <c r="H32" s="17">
        <f t="shared" si="5"/>
        <v>0.020219907407407423</v>
      </c>
      <c r="I32" s="18">
        <f>F32-INDEX($F$5:$F$448,MATCH(D32,$D$5:$D$448,0))</f>
        <v>0.020219907407407423</v>
      </c>
    </row>
    <row r="33" spans="1:9" ht="18" customHeight="1">
      <c r="A33" s="15">
        <v>29</v>
      </c>
      <c r="B33" s="24" t="s">
        <v>89</v>
      </c>
      <c r="C33" s="24" t="s">
        <v>90</v>
      </c>
      <c r="D33" s="16" t="s">
        <v>12</v>
      </c>
      <c r="E33" s="24" t="s">
        <v>91</v>
      </c>
      <c r="F33" s="17">
        <v>0.0944212962962963</v>
      </c>
      <c r="G33" s="16" t="str">
        <f t="shared" si="4"/>
        <v>7.23/km</v>
      </c>
      <c r="H33" s="17">
        <f t="shared" si="5"/>
        <v>0.020497685185185188</v>
      </c>
      <c r="I33" s="18">
        <f>F33-INDEX($F$5:$F$448,MATCH(D33,$D$5:$D$448,0))</f>
        <v>0.014664351851851859</v>
      </c>
    </row>
    <row r="34" spans="1:9" ht="18" customHeight="1">
      <c r="A34" s="15">
        <v>30</v>
      </c>
      <c r="B34" s="24" t="s">
        <v>92</v>
      </c>
      <c r="C34" s="24" t="s">
        <v>93</v>
      </c>
      <c r="D34" s="16" t="s">
        <v>12</v>
      </c>
      <c r="E34" s="24" t="s">
        <v>24</v>
      </c>
      <c r="F34" s="17">
        <v>0.09476851851851852</v>
      </c>
      <c r="G34" s="16" t="str">
        <f t="shared" si="4"/>
        <v>7.25/km</v>
      </c>
      <c r="H34" s="17">
        <f t="shared" si="5"/>
        <v>0.02084490740740741</v>
      </c>
      <c r="I34" s="18">
        <f>F34-INDEX($F$5:$F$448,MATCH(D34,$D$5:$D$448,0))</f>
        <v>0.01501157407407408</v>
      </c>
    </row>
    <row r="35" spans="1:9" ht="18" customHeight="1">
      <c r="A35" s="15">
        <v>31</v>
      </c>
      <c r="B35" s="24" t="s">
        <v>94</v>
      </c>
      <c r="C35" s="24" t="s">
        <v>95</v>
      </c>
      <c r="D35" s="16" t="s">
        <v>20</v>
      </c>
      <c r="E35" s="24" t="s">
        <v>36</v>
      </c>
      <c r="F35" s="17">
        <v>0.09496527777777779</v>
      </c>
      <c r="G35" s="16" t="str">
        <f t="shared" si="4"/>
        <v>7.26/km</v>
      </c>
      <c r="H35" s="17">
        <f t="shared" si="5"/>
        <v>0.02104166666666668</v>
      </c>
      <c r="I35" s="18">
        <f>F35-INDEX($F$5:$F$448,MATCH(D35,$D$5:$D$448,0))</f>
        <v>0.02104166666666668</v>
      </c>
    </row>
    <row r="36" spans="1:9" ht="18" customHeight="1">
      <c r="A36" s="15">
        <v>32</v>
      </c>
      <c r="B36" s="24" t="s">
        <v>96</v>
      </c>
      <c r="C36" s="24" t="s">
        <v>97</v>
      </c>
      <c r="D36" s="16" t="s">
        <v>12</v>
      </c>
      <c r="E36" s="24" t="s">
        <v>98</v>
      </c>
      <c r="F36" s="17">
        <v>0.09662037037037037</v>
      </c>
      <c r="G36" s="16" t="str">
        <f t="shared" si="4"/>
        <v>7.34/km</v>
      </c>
      <c r="H36" s="17">
        <f t="shared" si="5"/>
        <v>0.022696759259259264</v>
      </c>
      <c r="I36" s="18">
        <f>F36-INDEX($F$5:$F$448,MATCH(D36,$D$5:$D$448,0))</f>
        <v>0.016863425925925934</v>
      </c>
    </row>
    <row r="37" spans="1:9" ht="18" customHeight="1">
      <c r="A37" s="15">
        <v>33</v>
      </c>
      <c r="B37" s="24" t="s">
        <v>99</v>
      </c>
      <c r="C37" s="24" t="s">
        <v>100</v>
      </c>
      <c r="D37" s="16" t="s">
        <v>27</v>
      </c>
      <c r="E37" s="24" t="s">
        <v>101</v>
      </c>
      <c r="F37" s="17">
        <v>0.09662037037037037</v>
      </c>
      <c r="G37" s="16" t="str">
        <f t="shared" si="4"/>
        <v>7.34/km</v>
      </c>
      <c r="H37" s="17">
        <f t="shared" si="5"/>
        <v>0.022696759259259264</v>
      </c>
      <c r="I37" s="18">
        <f>F37-INDEX($F$5:$F$448,MATCH(D37,$D$5:$D$448,0))</f>
        <v>0.01858796296296296</v>
      </c>
    </row>
    <row r="38" spans="1:9" ht="18" customHeight="1">
      <c r="A38" s="15">
        <v>34</v>
      </c>
      <c r="B38" s="24" t="s">
        <v>102</v>
      </c>
      <c r="C38" s="24" t="s">
        <v>103</v>
      </c>
      <c r="D38" s="16" t="s">
        <v>27</v>
      </c>
      <c r="E38" s="24" t="s">
        <v>104</v>
      </c>
      <c r="F38" s="17">
        <v>0.09707175925925926</v>
      </c>
      <c r="G38" s="16" t="str">
        <f t="shared" si="4"/>
        <v>7.36/km</v>
      </c>
      <c r="H38" s="17">
        <f t="shared" si="5"/>
        <v>0.023148148148148154</v>
      </c>
      <c r="I38" s="18">
        <f>F38-INDEX($F$5:$F$448,MATCH(D38,$D$5:$D$448,0))</f>
        <v>0.01903935185185185</v>
      </c>
    </row>
    <row r="39" spans="1:9" ht="18" customHeight="1">
      <c r="A39" s="15">
        <v>35</v>
      </c>
      <c r="B39" s="24" t="s">
        <v>105</v>
      </c>
      <c r="C39" s="24" t="s">
        <v>106</v>
      </c>
      <c r="D39" s="16" t="s">
        <v>107</v>
      </c>
      <c r="E39" s="24" t="s">
        <v>36</v>
      </c>
      <c r="F39" s="17">
        <v>0.09711805555555557</v>
      </c>
      <c r="G39" s="16" t="str">
        <f t="shared" si="4"/>
        <v>7.36/km</v>
      </c>
      <c r="H39" s="17">
        <f t="shared" si="5"/>
        <v>0.023194444444444462</v>
      </c>
      <c r="I39" s="18">
        <f>F39-INDEX($F$5:$F$448,MATCH(D39,$D$5:$D$448,0))</f>
        <v>0</v>
      </c>
    </row>
    <row r="40" spans="1:9" ht="18" customHeight="1">
      <c r="A40" s="15">
        <v>36</v>
      </c>
      <c r="B40" s="24" t="s">
        <v>108</v>
      </c>
      <c r="C40" s="24" t="s">
        <v>109</v>
      </c>
      <c r="D40" s="16" t="s">
        <v>14</v>
      </c>
      <c r="E40" s="24" t="s">
        <v>65</v>
      </c>
      <c r="F40" s="17">
        <v>0.09784722222222221</v>
      </c>
      <c r="G40" s="16" t="str">
        <f t="shared" si="4"/>
        <v>7.39/km</v>
      </c>
      <c r="H40" s="17">
        <f t="shared" si="5"/>
        <v>0.023923611111111104</v>
      </c>
      <c r="I40" s="18">
        <f>F40-INDEX($F$5:$F$448,MATCH(D40,$D$5:$D$448,0))</f>
        <v>0.008067129629629605</v>
      </c>
    </row>
    <row r="41" spans="1:9" ht="18" customHeight="1">
      <c r="A41" s="15">
        <v>37</v>
      </c>
      <c r="B41" s="24" t="s">
        <v>110</v>
      </c>
      <c r="C41" s="24" t="s">
        <v>111</v>
      </c>
      <c r="D41" s="16" t="s">
        <v>20</v>
      </c>
      <c r="E41" s="24" t="s">
        <v>44</v>
      </c>
      <c r="F41" s="17">
        <v>0.09798611111111111</v>
      </c>
      <c r="G41" s="16" t="str">
        <f>TEXT(INT((HOUR(F41)*3600+MINUTE(F41)*60+SECOND(F41))/$I$3/60),"0")&amp;"."&amp;TEXT(MOD((HOUR(F41)*3600+MINUTE(F41)*60+SECOND(F41))/$I$3,60),"00")&amp;"/km"</f>
        <v>7.40/km</v>
      </c>
      <c r="H41" s="17">
        <f>F41-$F$5</f>
        <v>0.0240625</v>
      </c>
      <c r="I41" s="18">
        <f>F41-INDEX($F$5:$F$448,MATCH(D41,$D$5:$D$448,0))</f>
        <v>0.0240625</v>
      </c>
    </row>
    <row r="42" spans="1:9" ht="18" customHeight="1">
      <c r="A42" s="15">
        <v>38</v>
      </c>
      <c r="B42" s="24" t="s">
        <v>112</v>
      </c>
      <c r="C42" s="24" t="s">
        <v>76</v>
      </c>
      <c r="D42" s="16" t="s">
        <v>14</v>
      </c>
      <c r="E42" s="24" t="s">
        <v>113</v>
      </c>
      <c r="F42" s="17">
        <v>0.09854166666666668</v>
      </c>
      <c r="G42" s="16" t="str">
        <f aca="true" t="shared" si="6" ref="G42:G77">TEXT(INT((HOUR(F42)*3600+MINUTE(F42)*60+SECOND(F42))/$I$3/60),"0")&amp;"."&amp;TEXT(MOD((HOUR(F42)*3600+MINUTE(F42)*60+SECOND(F42))/$I$3,60),"00")&amp;"/km"</f>
        <v>7.43/km</v>
      </c>
      <c r="H42" s="17">
        <f aca="true" t="shared" si="7" ref="H42:H77">F42-$F$5</f>
        <v>0.024618055555555574</v>
      </c>
      <c r="I42" s="18">
        <f>F42-INDEX($F$5:$F$448,MATCH(D42,$D$5:$D$448,0))</f>
        <v>0.008761574074074074</v>
      </c>
    </row>
    <row r="43" spans="1:9" ht="18" customHeight="1">
      <c r="A43" s="15">
        <v>39</v>
      </c>
      <c r="B43" s="24" t="s">
        <v>114</v>
      </c>
      <c r="C43" s="24" t="s">
        <v>115</v>
      </c>
      <c r="D43" s="16" t="s">
        <v>20</v>
      </c>
      <c r="E43" s="24" t="s">
        <v>116</v>
      </c>
      <c r="F43" s="17">
        <v>0.09855324074074075</v>
      </c>
      <c r="G43" s="16" t="str">
        <f t="shared" si="6"/>
        <v>7.43/km</v>
      </c>
      <c r="H43" s="17">
        <f t="shared" si="7"/>
        <v>0.02462962962962964</v>
      </c>
      <c r="I43" s="18">
        <f>F43-INDEX($F$5:$F$448,MATCH(D43,$D$5:$D$448,0))</f>
        <v>0.02462962962962964</v>
      </c>
    </row>
    <row r="44" spans="1:9" ht="18" customHeight="1">
      <c r="A44" s="15">
        <v>40</v>
      </c>
      <c r="B44" s="24" t="s">
        <v>117</v>
      </c>
      <c r="C44" s="24" t="s">
        <v>118</v>
      </c>
      <c r="D44" s="16" t="s">
        <v>14</v>
      </c>
      <c r="E44" s="24" t="s">
        <v>24</v>
      </c>
      <c r="F44" s="17">
        <v>0.09909722222222223</v>
      </c>
      <c r="G44" s="16" t="str">
        <f t="shared" si="6"/>
        <v>7.45/km</v>
      </c>
      <c r="H44" s="17">
        <f t="shared" si="7"/>
        <v>0.02517361111111112</v>
      </c>
      <c r="I44" s="18">
        <f>F44-INDEX($F$5:$F$448,MATCH(D44,$D$5:$D$448,0))</f>
        <v>0.00931712962962962</v>
      </c>
    </row>
    <row r="45" spans="1:9" ht="18" customHeight="1">
      <c r="A45" s="15">
        <v>41</v>
      </c>
      <c r="B45" s="24" t="s">
        <v>119</v>
      </c>
      <c r="C45" s="24" t="s">
        <v>120</v>
      </c>
      <c r="D45" s="16" t="s">
        <v>12</v>
      </c>
      <c r="E45" s="24" t="s">
        <v>121</v>
      </c>
      <c r="F45" s="17">
        <v>0.09931712962962963</v>
      </c>
      <c r="G45" s="16" t="str">
        <f t="shared" si="6"/>
        <v>7.46/km</v>
      </c>
      <c r="H45" s="17">
        <f t="shared" si="7"/>
        <v>0.025393518518518524</v>
      </c>
      <c r="I45" s="18">
        <f>F45-INDEX($F$5:$F$448,MATCH(D45,$D$5:$D$448,0))</f>
        <v>0.019560185185185194</v>
      </c>
    </row>
    <row r="46" spans="1:9" ht="18" customHeight="1">
      <c r="A46" s="15">
        <v>42</v>
      </c>
      <c r="B46" s="24" t="s">
        <v>122</v>
      </c>
      <c r="C46" s="24" t="s">
        <v>123</v>
      </c>
      <c r="D46" s="16" t="s">
        <v>12</v>
      </c>
      <c r="E46" s="24" t="s">
        <v>44</v>
      </c>
      <c r="F46" s="17">
        <v>0.09939814814814814</v>
      </c>
      <c r="G46" s="16" t="str">
        <f t="shared" si="6"/>
        <v>7.47/km</v>
      </c>
      <c r="H46" s="17">
        <f t="shared" si="7"/>
        <v>0.02547453703703703</v>
      </c>
      <c r="I46" s="18">
        <f>F46-INDEX($F$5:$F$448,MATCH(D46,$D$5:$D$448,0))</f>
        <v>0.019641203703703702</v>
      </c>
    </row>
    <row r="47" spans="1:9" ht="18" customHeight="1">
      <c r="A47" s="15">
        <v>43</v>
      </c>
      <c r="B47" s="24" t="s">
        <v>124</v>
      </c>
      <c r="C47" s="24" t="s">
        <v>125</v>
      </c>
      <c r="D47" s="16" t="s">
        <v>15</v>
      </c>
      <c r="E47" s="24" t="s">
        <v>101</v>
      </c>
      <c r="F47" s="17">
        <v>0.10097222222222223</v>
      </c>
      <c r="G47" s="16" t="str">
        <f t="shared" si="6"/>
        <v>7.54/km</v>
      </c>
      <c r="H47" s="17">
        <f t="shared" si="7"/>
        <v>0.02704861111111112</v>
      </c>
      <c r="I47" s="18">
        <f>F47-INDEX($F$5:$F$448,MATCH(D47,$D$5:$D$448,0))</f>
        <v>0</v>
      </c>
    </row>
    <row r="48" spans="1:9" ht="18" customHeight="1">
      <c r="A48" s="15">
        <v>44</v>
      </c>
      <c r="B48" s="24" t="s">
        <v>126</v>
      </c>
      <c r="C48" s="24" t="s">
        <v>127</v>
      </c>
      <c r="D48" s="16" t="s">
        <v>14</v>
      </c>
      <c r="E48" s="24" t="s">
        <v>65</v>
      </c>
      <c r="F48" s="17">
        <v>0.10199074074074073</v>
      </c>
      <c r="G48" s="16" t="str">
        <f t="shared" si="6"/>
        <v>7.59/km</v>
      </c>
      <c r="H48" s="17">
        <f t="shared" si="7"/>
        <v>0.028067129629629622</v>
      </c>
      <c r="I48" s="18">
        <f>F48-INDEX($F$5:$F$448,MATCH(D48,$D$5:$D$448,0))</f>
        <v>0.012210648148148123</v>
      </c>
    </row>
    <row r="49" spans="1:9" ht="18" customHeight="1">
      <c r="A49" s="15">
        <v>45</v>
      </c>
      <c r="B49" s="24" t="s">
        <v>128</v>
      </c>
      <c r="C49" s="24" t="s">
        <v>118</v>
      </c>
      <c r="D49" s="16" t="s">
        <v>20</v>
      </c>
      <c r="E49" s="24" t="s">
        <v>101</v>
      </c>
      <c r="F49" s="17">
        <v>0.10237268518518518</v>
      </c>
      <c r="G49" s="16" t="str">
        <f t="shared" si="6"/>
        <v>8.01/km</v>
      </c>
      <c r="H49" s="17">
        <f t="shared" si="7"/>
        <v>0.02844907407407407</v>
      </c>
      <c r="I49" s="18">
        <f>F49-INDEX($F$5:$F$448,MATCH(D49,$D$5:$D$448,0))</f>
        <v>0.02844907407407407</v>
      </c>
    </row>
    <row r="50" spans="1:9" ht="18" customHeight="1">
      <c r="A50" s="15">
        <v>46</v>
      </c>
      <c r="B50" s="24" t="s">
        <v>129</v>
      </c>
      <c r="C50" s="24" t="s">
        <v>130</v>
      </c>
      <c r="D50" s="16" t="s">
        <v>12</v>
      </c>
      <c r="E50" s="24" t="s">
        <v>131</v>
      </c>
      <c r="F50" s="17">
        <v>0.10281250000000001</v>
      </c>
      <c r="G50" s="16" t="str">
        <f t="shared" si="6"/>
        <v>8.03/km</v>
      </c>
      <c r="H50" s="17">
        <f t="shared" si="7"/>
        <v>0.02888888888888891</v>
      </c>
      <c r="I50" s="18">
        <f>F50-INDEX($F$5:$F$448,MATCH(D50,$D$5:$D$448,0))</f>
        <v>0.02305555555555558</v>
      </c>
    </row>
    <row r="51" spans="1:9" ht="18" customHeight="1">
      <c r="A51" s="15">
        <v>47</v>
      </c>
      <c r="B51" s="24" t="s">
        <v>132</v>
      </c>
      <c r="C51" s="24" t="s">
        <v>133</v>
      </c>
      <c r="D51" s="16" t="s">
        <v>14</v>
      </c>
      <c r="E51" s="24" t="s">
        <v>44</v>
      </c>
      <c r="F51" s="17">
        <v>0.10289351851851852</v>
      </c>
      <c r="G51" s="16" t="str">
        <f t="shared" si="6"/>
        <v>8.03/km</v>
      </c>
      <c r="H51" s="17">
        <f t="shared" si="7"/>
        <v>0.028969907407407416</v>
      </c>
      <c r="I51" s="18">
        <f>F51-INDEX($F$5:$F$448,MATCH(D51,$D$5:$D$448,0))</f>
        <v>0.013113425925925917</v>
      </c>
    </row>
    <row r="52" spans="1:9" ht="18" customHeight="1">
      <c r="A52" s="15">
        <v>48</v>
      </c>
      <c r="B52" s="24" t="s">
        <v>134</v>
      </c>
      <c r="C52" s="24" t="s">
        <v>135</v>
      </c>
      <c r="D52" s="16" t="s">
        <v>12</v>
      </c>
      <c r="E52" s="24" t="s">
        <v>136</v>
      </c>
      <c r="F52" s="17">
        <v>0.10299768518518519</v>
      </c>
      <c r="G52" s="16" t="str">
        <f t="shared" si="6"/>
        <v>8.04/km</v>
      </c>
      <c r="H52" s="17">
        <f t="shared" si="7"/>
        <v>0.029074074074074086</v>
      </c>
      <c r="I52" s="18">
        <f>F52-INDEX($F$5:$F$448,MATCH(D52,$D$5:$D$448,0))</f>
        <v>0.023240740740740756</v>
      </c>
    </row>
    <row r="53" spans="1:9" ht="18" customHeight="1">
      <c r="A53" s="15">
        <v>49</v>
      </c>
      <c r="B53" s="24" t="s">
        <v>137</v>
      </c>
      <c r="C53" s="24" t="s">
        <v>138</v>
      </c>
      <c r="D53" s="16" t="s">
        <v>20</v>
      </c>
      <c r="E53" s="24" t="s">
        <v>113</v>
      </c>
      <c r="F53" s="17">
        <v>0.10320601851851852</v>
      </c>
      <c r="G53" s="16" t="str">
        <f t="shared" si="6"/>
        <v>8.05/km</v>
      </c>
      <c r="H53" s="17">
        <f t="shared" si="7"/>
        <v>0.02928240740740741</v>
      </c>
      <c r="I53" s="18">
        <f>F53-INDEX($F$5:$F$448,MATCH(D53,$D$5:$D$448,0))</f>
        <v>0.02928240740740741</v>
      </c>
    </row>
    <row r="54" spans="1:9" ht="18" customHeight="1">
      <c r="A54" s="15">
        <v>50</v>
      </c>
      <c r="B54" s="24" t="s">
        <v>139</v>
      </c>
      <c r="C54" s="24" t="s">
        <v>140</v>
      </c>
      <c r="D54" s="16" t="s">
        <v>16</v>
      </c>
      <c r="E54" s="24" t="s">
        <v>141</v>
      </c>
      <c r="F54" s="17">
        <v>0.10337962962962964</v>
      </c>
      <c r="G54" s="16" t="str">
        <f t="shared" si="6"/>
        <v>8.05/km</v>
      </c>
      <c r="H54" s="17">
        <f t="shared" si="7"/>
        <v>0.029456018518518534</v>
      </c>
      <c r="I54" s="18">
        <f>F54-INDEX($F$5:$F$448,MATCH(D54,$D$5:$D$448,0))</f>
        <v>0.012141203703703723</v>
      </c>
    </row>
    <row r="55" spans="1:9" ht="18" customHeight="1">
      <c r="A55" s="15">
        <v>51</v>
      </c>
      <c r="B55" s="24" t="s">
        <v>142</v>
      </c>
      <c r="C55" s="24" t="s">
        <v>143</v>
      </c>
      <c r="D55" s="16" t="s">
        <v>107</v>
      </c>
      <c r="E55" s="24" t="s">
        <v>91</v>
      </c>
      <c r="F55" s="17">
        <v>0.10340277777777777</v>
      </c>
      <c r="G55" s="16" t="str">
        <f t="shared" si="6"/>
        <v>8.06/km</v>
      </c>
      <c r="H55" s="17">
        <f t="shared" si="7"/>
        <v>0.029479166666666667</v>
      </c>
      <c r="I55" s="18">
        <f>F55-INDEX($F$5:$F$448,MATCH(D55,$D$5:$D$448,0))</f>
        <v>0.0062847222222222054</v>
      </c>
    </row>
    <row r="56" spans="1:9" ht="18" customHeight="1">
      <c r="A56" s="15">
        <v>52</v>
      </c>
      <c r="B56" s="24" t="s">
        <v>144</v>
      </c>
      <c r="C56" s="24" t="s">
        <v>145</v>
      </c>
      <c r="D56" s="16" t="s">
        <v>16</v>
      </c>
      <c r="E56" s="24" t="s">
        <v>21</v>
      </c>
      <c r="F56" s="17">
        <v>0.10429398148148149</v>
      </c>
      <c r="G56" s="16" t="str">
        <f t="shared" si="6"/>
        <v>8.10/km</v>
      </c>
      <c r="H56" s="17">
        <f t="shared" si="7"/>
        <v>0.03037037037037038</v>
      </c>
      <c r="I56" s="18">
        <f>F56-INDEX($F$5:$F$448,MATCH(D56,$D$5:$D$448,0))</f>
        <v>0.01305555555555557</v>
      </c>
    </row>
    <row r="57" spans="1:9" ht="18" customHeight="1">
      <c r="A57" s="15">
        <v>53</v>
      </c>
      <c r="B57" s="24" t="s">
        <v>146</v>
      </c>
      <c r="C57" s="24" t="s">
        <v>30</v>
      </c>
      <c r="D57" s="16" t="s">
        <v>12</v>
      </c>
      <c r="E57" s="24" t="s">
        <v>91</v>
      </c>
      <c r="F57" s="17">
        <v>0.10513888888888889</v>
      </c>
      <c r="G57" s="16" t="str">
        <f t="shared" si="6"/>
        <v>8.14/km</v>
      </c>
      <c r="H57" s="17">
        <f t="shared" si="7"/>
        <v>0.031215277777777786</v>
      </c>
      <c r="I57" s="18">
        <f>F57-INDEX($F$5:$F$448,MATCH(D57,$D$5:$D$448,0))</f>
        <v>0.025381944444444457</v>
      </c>
    </row>
    <row r="58" spans="1:9" ht="18" customHeight="1">
      <c r="A58" s="15">
        <v>54</v>
      </c>
      <c r="B58" s="24" t="s">
        <v>147</v>
      </c>
      <c r="C58" s="24" t="s">
        <v>148</v>
      </c>
      <c r="D58" s="16" t="s">
        <v>14</v>
      </c>
      <c r="E58" s="24" t="s">
        <v>62</v>
      </c>
      <c r="F58" s="17">
        <v>0.10606481481481482</v>
      </c>
      <c r="G58" s="16" t="str">
        <f t="shared" si="6"/>
        <v>8.18/km</v>
      </c>
      <c r="H58" s="17">
        <f t="shared" si="7"/>
        <v>0.032141203703703713</v>
      </c>
      <c r="I58" s="18">
        <f>F58-INDEX($F$5:$F$448,MATCH(D58,$D$5:$D$448,0))</f>
        <v>0.016284722222222214</v>
      </c>
    </row>
    <row r="59" spans="1:9" ht="18" customHeight="1">
      <c r="A59" s="15">
        <v>55</v>
      </c>
      <c r="B59" s="24" t="s">
        <v>149</v>
      </c>
      <c r="C59" s="24" t="s">
        <v>150</v>
      </c>
      <c r="D59" s="16" t="s">
        <v>14</v>
      </c>
      <c r="E59" s="24" t="s">
        <v>62</v>
      </c>
      <c r="F59" s="17">
        <v>0.10741898148148148</v>
      </c>
      <c r="G59" s="16" t="str">
        <f t="shared" si="6"/>
        <v>8.24/km</v>
      </c>
      <c r="H59" s="17">
        <f t="shared" si="7"/>
        <v>0.03349537037037037</v>
      </c>
      <c r="I59" s="18">
        <f>F59-INDEX($F$5:$F$448,MATCH(D59,$D$5:$D$448,0))</f>
        <v>0.01763888888888887</v>
      </c>
    </row>
    <row r="60" spans="1:9" ht="18" customHeight="1">
      <c r="A60" s="15">
        <v>56</v>
      </c>
      <c r="B60" s="24" t="s">
        <v>151</v>
      </c>
      <c r="C60" s="24" t="s">
        <v>152</v>
      </c>
      <c r="D60" s="16" t="s">
        <v>20</v>
      </c>
      <c r="E60" s="24" t="s">
        <v>153</v>
      </c>
      <c r="F60" s="17">
        <v>0.10833333333333334</v>
      </c>
      <c r="G60" s="16" t="str">
        <f t="shared" si="6"/>
        <v>8.29/km</v>
      </c>
      <c r="H60" s="17">
        <f t="shared" si="7"/>
        <v>0.03440972222222223</v>
      </c>
      <c r="I60" s="18">
        <f>F60-INDEX($F$5:$F$448,MATCH(D60,$D$5:$D$448,0))</f>
        <v>0.03440972222222223</v>
      </c>
    </row>
    <row r="61" spans="1:9" ht="18" customHeight="1">
      <c r="A61" s="15">
        <v>57</v>
      </c>
      <c r="B61" s="24" t="s">
        <v>30</v>
      </c>
      <c r="C61" s="24" t="s">
        <v>154</v>
      </c>
      <c r="D61" s="16" t="s">
        <v>12</v>
      </c>
      <c r="E61" s="24" t="s">
        <v>155</v>
      </c>
      <c r="F61" s="17">
        <v>0.10938657407407408</v>
      </c>
      <c r="G61" s="16" t="str">
        <f t="shared" si="6"/>
        <v>8.34/km</v>
      </c>
      <c r="H61" s="17">
        <f t="shared" si="7"/>
        <v>0.035462962962962974</v>
      </c>
      <c r="I61" s="18">
        <f>F61-INDEX($F$5:$F$448,MATCH(D61,$D$5:$D$448,0))</f>
        <v>0.029629629629629645</v>
      </c>
    </row>
    <row r="62" spans="1:9" ht="18" customHeight="1">
      <c r="A62" s="15">
        <v>58</v>
      </c>
      <c r="B62" s="24" t="s">
        <v>156</v>
      </c>
      <c r="C62" s="24" t="s">
        <v>157</v>
      </c>
      <c r="D62" s="16" t="s">
        <v>20</v>
      </c>
      <c r="E62" s="24" t="s">
        <v>158</v>
      </c>
      <c r="F62" s="17">
        <v>0.10940972222222223</v>
      </c>
      <c r="G62" s="16" t="str">
        <f t="shared" si="6"/>
        <v>8.34/km</v>
      </c>
      <c r="H62" s="17">
        <f t="shared" si="7"/>
        <v>0.03548611111111112</v>
      </c>
      <c r="I62" s="18">
        <f>F62-INDEX($F$5:$F$448,MATCH(D62,$D$5:$D$448,0))</f>
        <v>0.03548611111111112</v>
      </c>
    </row>
    <row r="63" spans="1:9" ht="18" customHeight="1">
      <c r="A63" s="15">
        <v>59</v>
      </c>
      <c r="B63" s="24" t="s">
        <v>159</v>
      </c>
      <c r="C63" s="24" t="s">
        <v>67</v>
      </c>
      <c r="D63" s="16" t="s">
        <v>20</v>
      </c>
      <c r="E63" s="24" t="s">
        <v>160</v>
      </c>
      <c r="F63" s="17">
        <v>0.10946759259259259</v>
      </c>
      <c r="G63" s="16" t="str">
        <f t="shared" si="6"/>
        <v>8.34/km</v>
      </c>
      <c r="H63" s="17">
        <f t="shared" si="7"/>
        <v>0.03554398148148148</v>
      </c>
      <c r="I63" s="18">
        <f>F63-INDEX($F$5:$F$448,MATCH(D63,$D$5:$D$448,0))</f>
        <v>0.03554398148148148</v>
      </c>
    </row>
    <row r="64" spans="1:9" ht="18" customHeight="1">
      <c r="A64" s="15">
        <v>60</v>
      </c>
      <c r="B64" s="24" t="s">
        <v>161</v>
      </c>
      <c r="C64" s="24" t="s">
        <v>162</v>
      </c>
      <c r="D64" s="16" t="s">
        <v>13</v>
      </c>
      <c r="E64" s="24" t="s">
        <v>163</v>
      </c>
      <c r="F64" s="17">
        <v>0.10971064814814814</v>
      </c>
      <c r="G64" s="16" t="str">
        <f t="shared" si="6"/>
        <v>8.35/km</v>
      </c>
      <c r="H64" s="17">
        <f t="shared" si="7"/>
        <v>0.035787037037037034</v>
      </c>
      <c r="I64" s="18">
        <f>F64-INDEX($F$5:$F$448,MATCH(D64,$D$5:$D$448,0))</f>
        <v>0</v>
      </c>
    </row>
    <row r="65" spans="1:9" ht="18" customHeight="1">
      <c r="A65" s="15">
        <v>61</v>
      </c>
      <c r="B65" s="24" t="s">
        <v>164</v>
      </c>
      <c r="C65" s="24" t="s">
        <v>165</v>
      </c>
      <c r="D65" s="16" t="s">
        <v>12</v>
      </c>
      <c r="E65" s="24" t="s">
        <v>166</v>
      </c>
      <c r="F65" s="17">
        <v>0.10981481481481481</v>
      </c>
      <c r="G65" s="16" t="str">
        <f t="shared" si="6"/>
        <v>8.36/km</v>
      </c>
      <c r="H65" s="17">
        <f t="shared" si="7"/>
        <v>0.0358912037037037</v>
      </c>
      <c r="I65" s="18">
        <f>F65-INDEX($F$5:$F$448,MATCH(D65,$D$5:$D$448,0))</f>
        <v>0.030057870370370374</v>
      </c>
    </row>
    <row r="66" spans="1:9" ht="18" customHeight="1">
      <c r="A66" s="15">
        <v>62</v>
      </c>
      <c r="B66" s="24" t="s">
        <v>167</v>
      </c>
      <c r="C66" s="24" t="s">
        <v>168</v>
      </c>
      <c r="D66" s="16" t="s">
        <v>14</v>
      </c>
      <c r="E66" s="24" t="s">
        <v>101</v>
      </c>
      <c r="F66" s="17">
        <v>0.1101388888888889</v>
      </c>
      <c r="G66" s="16" t="str">
        <f t="shared" si="6"/>
        <v>8.37/km</v>
      </c>
      <c r="H66" s="17">
        <f t="shared" si="7"/>
        <v>0.03621527777777779</v>
      </c>
      <c r="I66" s="18">
        <f>F66-INDEX($F$5:$F$448,MATCH(D66,$D$5:$D$448,0))</f>
        <v>0.02035879629629629</v>
      </c>
    </row>
    <row r="67" spans="1:9" ht="18" customHeight="1">
      <c r="A67" s="15">
        <v>63</v>
      </c>
      <c r="B67" s="24" t="s">
        <v>169</v>
      </c>
      <c r="C67" s="24" t="s">
        <v>170</v>
      </c>
      <c r="D67" s="16" t="s">
        <v>13</v>
      </c>
      <c r="E67" s="24" t="s">
        <v>91</v>
      </c>
      <c r="F67" s="17">
        <v>0.11048611111111112</v>
      </c>
      <c r="G67" s="16" t="str">
        <f t="shared" si="6"/>
        <v>8.39/km</v>
      </c>
      <c r="H67" s="17">
        <f t="shared" si="7"/>
        <v>0.03656250000000001</v>
      </c>
      <c r="I67" s="18">
        <f>F67-INDEX($F$5:$F$448,MATCH(D67,$D$5:$D$448,0))</f>
        <v>0.0007754629629629778</v>
      </c>
    </row>
    <row r="68" spans="1:9" ht="18" customHeight="1">
      <c r="A68" s="15">
        <v>64</v>
      </c>
      <c r="B68" s="24" t="s">
        <v>171</v>
      </c>
      <c r="C68" s="24" t="s">
        <v>172</v>
      </c>
      <c r="D68" s="16" t="s">
        <v>14</v>
      </c>
      <c r="E68" s="24" t="s">
        <v>173</v>
      </c>
      <c r="F68" s="17">
        <v>0.11172453703703704</v>
      </c>
      <c r="G68" s="16" t="str">
        <f t="shared" si="6"/>
        <v>8.45/km</v>
      </c>
      <c r="H68" s="17">
        <f t="shared" si="7"/>
        <v>0.03780092592592593</v>
      </c>
      <c r="I68" s="18">
        <f>F68-INDEX($F$5:$F$448,MATCH(D68,$D$5:$D$448,0))</f>
        <v>0.021944444444444433</v>
      </c>
    </row>
    <row r="69" spans="1:9" ht="18" customHeight="1">
      <c r="A69" s="19">
        <v>65</v>
      </c>
      <c r="B69" s="25" t="s">
        <v>174</v>
      </c>
      <c r="C69" s="25" t="s">
        <v>23</v>
      </c>
      <c r="D69" s="20" t="s">
        <v>12</v>
      </c>
      <c r="E69" s="25" t="s">
        <v>265</v>
      </c>
      <c r="F69" s="21">
        <v>0.11192129629629628</v>
      </c>
      <c r="G69" s="20" t="str">
        <f t="shared" si="6"/>
        <v>8.46/km</v>
      </c>
      <c r="H69" s="21">
        <f t="shared" si="7"/>
        <v>0.037997685185185176</v>
      </c>
      <c r="I69" s="22">
        <f>F69-INDEX($F$5:$F$448,MATCH(D69,$D$5:$D$448,0))</f>
        <v>0.03216435185185185</v>
      </c>
    </row>
    <row r="70" spans="1:9" ht="18" customHeight="1">
      <c r="A70" s="15">
        <v>66</v>
      </c>
      <c r="B70" s="24" t="s">
        <v>175</v>
      </c>
      <c r="C70" s="24" t="s">
        <v>118</v>
      </c>
      <c r="D70" s="16" t="s">
        <v>14</v>
      </c>
      <c r="E70" s="24" t="s">
        <v>176</v>
      </c>
      <c r="F70" s="17">
        <v>0.1120138888888889</v>
      </c>
      <c r="G70" s="16" t="str">
        <f t="shared" si="6"/>
        <v>8.46/km</v>
      </c>
      <c r="H70" s="17">
        <f t="shared" si="7"/>
        <v>0.03809027777777779</v>
      </c>
      <c r="I70" s="18">
        <f>F70-INDEX($F$5:$F$448,MATCH(D70,$D$5:$D$448,0))</f>
        <v>0.022233796296296293</v>
      </c>
    </row>
    <row r="71" spans="1:9" ht="18" customHeight="1">
      <c r="A71" s="15">
        <v>67</v>
      </c>
      <c r="B71" s="24" t="s">
        <v>177</v>
      </c>
      <c r="C71" s="24" t="s">
        <v>178</v>
      </c>
      <c r="D71" s="16" t="s">
        <v>14</v>
      </c>
      <c r="E71" s="24" t="s">
        <v>179</v>
      </c>
      <c r="F71" s="17">
        <v>0.11204861111111113</v>
      </c>
      <c r="G71" s="16" t="str">
        <f t="shared" si="6"/>
        <v>8.46/km</v>
      </c>
      <c r="H71" s="17">
        <f t="shared" si="7"/>
        <v>0.03812500000000002</v>
      </c>
      <c r="I71" s="18">
        <f>F71-INDEX($F$5:$F$448,MATCH(D71,$D$5:$D$448,0))</f>
        <v>0.02226851851851852</v>
      </c>
    </row>
    <row r="72" spans="1:9" ht="18" customHeight="1">
      <c r="A72" s="15">
        <v>68</v>
      </c>
      <c r="B72" s="24" t="s">
        <v>180</v>
      </c>
      <c r="C72" s="24" t="s">
        <v>118</v>
      </c>
      <c r="D72" s="16" t="s">
        <v>14</v>
      </c>
      <c r="E72" s="24" t="s">
        <v>21</v>
      </c>
      <c r="F72" s="17">
        <v>0.11241898148148148</v>
      </c>
      <c r="G72" s="16" t="str">
        <f t="shared" si="6"/>
        <v>8.48/km</v>
      </c>
      <c r="H72" s="17">
        <f t="shared" si="7"/>
        <v>0.038495370370370374</v>
      </c>
      <c r="I72" s="18">
        <f>F72-INDEX($F$5:$F$448,MATCH(D72,$D$5:$D$448,0))</f>
        <v>0.022638888888888875</v>
      </c>
    </row>
    <row r="73" spans="1:9" ht="18" customHeight="1">
      <c r="A73" s="15">
        <v>69</v>
      </c>
      <c r="B73" s="24" t="s">
        <v>181</v>
      </c>
      <c r="C73" s="24" t="s">
        <v>111</v>
      </c>
      <c r="D73" s="16" t="s">
        <v>12</v>
      </c>
      <c r="E73" s="24" t="s">
        <v>65</v>
      </c>
      <c r="F73" s="17">
        <v>0.11252314814814814</v>
      </c>
      <c r="G73" s="16" t="str">
        <f t="shared" si="6"/>
        <v>8.48/km</v>
      </c>
      <c r="H73" s="17">
        <f t="shared" si="7"/>
        <v>0.03859953703703703</v>
      </c>
      <c r="I73" s="18">
        <f>F73-INDEX($F$5:$F$448,MATCH(D73,$D$5:$D$448,0))</f>
        <v>0.0327662037037037</v>
      </c>
    </row>
    <row r="74" spans="1:9" ht="18" customHeight="1">
      <c r="A74" s="15">
        <v>70</v>
      </c>
      <c r="B74" s="24" t="s">
        <v>182</v>
      </c>
      <c r="C74" s="24" t="s">
        <v>183</v>
      </c>
      <c r="D74" s="16" t="s">
        <v>12</v>
      </c>
      <c r="E74" s="24" t="s">
        <v>184</v>
      </c>
      <c r="F74" s="17">
        <v>0.1127662037037037</v>
      </c>
      <c r="G74" s="16" t="str">
        <f t="shared" si="6"/>
        <v>8.50/km</v>
      </c>
      <c r="H74" s="17">
        <f t="shared" si="7"/>
        <v>0.038842592592592595</v>
      </c>
      <c r="I74" s="18">
        <f>F74-INDEX($F$5:$F$448,MATCH(D74,$D$5:$D$448,0))</f>
        <v>0.033009259259259266</v>
      </c>
    </row>
    <row r="75" spans="1:9" ht="18" customHeight="1">
      <c r="A75" s="15">
        <v>71</v>
      </c>
      <c r="B75" s="24" t="s">
        <v>185</v>
      </c>
      <c r="C75" s="24" t="s">
        <v>111</v>
      </c>
      <c r="D75" s="16" t="s">
        <v>12</v>
      </c>
      <c r="E75" s="24" t="s">
        <v>186</v>
      </c>
      <c r="F75" s="17">
        <v>0.11340277777777778</v>
      </c>
      <c r="G75" s="16" t="str">
        <f t="shared" si="6"/>
        <v>8.53/km</v>
      </c>
      <c r="H75" s="17">
        <f t="shared" si="7"/>
        <v>0.039479166666666676</v>
      </c>
      <c r="I75" s="18">
        <f>F75-INDEX($F$5:$F$448,MATCH(D75,$D$5:$D$448,0))</f>
        <v>0.03364583333333335</v>
      </c>
    </row>
    <row r="76" spans="1:9" ht="18" customHeight="1">
      <c r="A76" s="15">
        <v>72</v>
      </c>
      <c r="B76" s="24" t="s">
        <v>187</v>
      </c>
      <c r="C76" s="24" t="s">
        <v>188</v>
      </c>
      <c r="D76" s="16" t="s">
        <v>12</v>
      </c>
      <c r="E76" s="24" t="s">
        <v>113</v>
      </c>
      <c r="F76" s="17">
        <v>0.11534722222222223</v>
      </c>
      <c r="G76" s="16" t="str">
        <f t="shared" si="6"/>
        <v>9.02/km</v>
      </c>
      <c r="H76" s="17">
        <f t="shared" si="7"/>
        <v>0.04142361111111112</v>
      </c>
      <c r="I76" s="18">
        <f>F76-INDEX($F$5:$F$448,MATCH(D76,$D$5:$D$448,0))</f>
        <v>0.03559027777777779</v>
      </c>
    </row>
    <row r="77" spans="1:9" ht="18" customHeight="1">
      <c r="A77" s="15">
        <v>73</v>
      </c>
      <c r="B77" s="24" t="s">
        <v>189</v>
      </c>
      <c r="C77" s="24" t="s">
        <v>190</v>
      </c>
      <c r="D77" s="16" t="s">
        <v>14</v>
      </c>
      <c r="E77" s="24" t="s">
        <v>186</v>
      </c>
      <c r="F77" s="17">
        <v>0.1156712962962963</v>
      </c>
      <c r="G77" s="16" t="str">
        <f t="shared" si="6"/>
        <v>9.03/km</v>
      </c>
      <c r="H77" s="17">
        <f t="shared" si="7"/>
        <v>0.04174768518518519</v>
      </c>
      <c r="I77" s="18">
        <f>F77-INDEX($F$5:$F$448,MATCH(D77,$D$5:$D$448,0))</f>
        <v>0.025891203703703694</v>
      </c>
    </row>
    <row r="78" spans="1:9" ht="18" customHeight="1">
      <c r="A78" s="15">
        <v>74</v>
      </c>
      <c r="B78" s="24" t="s">
        <v>191</v>
      </c>
      <c r="C78" s="24" t="s">
        <v>192</v>
      </c>
      <c r="D78" s="16" t="s">
        <v>14</v>
      </c>
      <c r="E78" s="24" t="s">
        <v>141</v>
      </c>
      <c r="F78" s="17">
        <v>0.1156712962962963</v>
      </c>
      <c r="G78" s="16" t="str">
        <f aca="true" t="shared" si="8" ref="G78:G118">TEXT(INT((HOUR(F78)*3600+MINUTE(F78)*60+SECOND(F78))/$I$3/60),"0")&amp;"."&amp;TEXT(MOD((HOUR(F78)*3600+MINUTE(F78)*60+SECOND(F78))/$I$3,60),"00")&amp;"/km"</f>
        <v>9.03/km</v>
      </c>
      <c r="H78" s="17">
        <f aca="true" t="shared" si="9" ref="H78:H118">F78-$F$5</f>
        <v>0.04174768518518519</v>
      </c>
      <c r="I78" s="18">
        <f>F78-INDEX($F$5:$F$448,MATCH(D78,$D$5:$D$448,0))</f>
        <v>0.025891203703703694</v>
      </c>
    </row>
    <row r="79" spans="1:9" ht="18" customHeight="1">
      <c r="A79" s="15">
        <v>75</v>
      </c>
      <c r="B79" s="24" t="s">
        <v>193</v>
      </c>
      <c r="C79" s="24" t="s">
        <v>53</v>
      </c>
      <c r="D79" s="16" t="s">
        <v>14</v>
      </c>
      <c r="E79" s="24" t="s">
        <v>44</v>
      </c>
      <c r="F79" s="17">
        <v>0.11605324074074075</v>
      </c>
      <c r="G79" s="16" t="str">
        <f t="shared" si="8"/>
        <v>9.05/km</v>
      </c>
      <c r="H79" s="17">
        <f t="shared" si="9"/>
        <v>0.04212962962962964</v>
      </c>
      <c r="I79" s="18">
        <f>F79-INDEX($F$5:$F$448,MATCH(D79,$D$5:$D$448,0))</f>
        <v>0.026273148148148143</v>
      </c>
    </row>
    <row r="80" spans="1:9" ht="18" customHeight="1">
      <c r="A80" s="19">
        <v>76</v>
      </c>
      <c r="B80" s="25" t="s">
        <v>82</v>
      </c>
      <c r="C80" s="25" t="s">
        <v>111</v>
      </c>
      <c r="D80" s="20" t="s">
        <v>14</v>
      </c>
      <c r="E80" s="25" t="s">
        <v>265</v>
      </c>
      <c r="F80" s="21">
        <v>0.11607638888888888</v>
      </c>
      <c r="G80" s="20" t="str">
        <f t="shared" si="8"/>
        <v>9.05/km</v>
      </c>
      <c r="H80" s="21">
        <f t="shared" si="9"/>
        <v>0.042152777777777775</v>
      </c>
      <c r="I80" s="22">
        <f>F80-INDEX($F$5:$F$448,MATCH(D80,$D$5:$D$448,0))</f>
        <v>0.026296296296296276</v>
      </c>
    </row>
    <row r="81" spans="1:9" ht="18" customHeight="1">
      <c r="A81" s="15">
        <v>77</v>
      </c>
      <c r="B81" s="24" t="s">
        <v>194</v>
      </c>
      <c r="C81" s="24" t="s">
        <v>195</v>
      </c>
      <c r="D81" s="16" t="s">
        <v>16</v>
      </c>
      <c r="E81" s="24" t="s">
        <v>62</v>
      </c>
      <c r="F81" s="17">
        <v>0.11621527777777778</v>
      </c>
      <c r="G81" s="16" t="str">
        <f t="shared" si="8"/>
        <v>9.06/km</v>
      </c>
      <c r="H81" s="17">
        <f t="shared" si="9"/>
        <v>0.04229166666666667</v>
      </c>
      <c r="I81" s="18">
        <f>F81-INDEX($F$5:$F$448,MATCH(D81,$D$5:$D$448,0))</f>
        <v>0.02497685185185186</v>
      </c>
    </row>
    <row r="82" spans="1:9" ht="18" customHeight="1">
      <c r="A82" s="19">
        <v>78</v>
      </c>
      <c r="B82" s="25" t="s">
        <v>196</v>
      </c>
      <c r="C82" s="25" t="s">
        <v>38</v>
      </c>
      <c r="D82" s="20" t="s">
        <v>12</v>
      </c>
      <c r="E82" s="25" t="s">
        <v>265</v>
      </c>
      <c r="F82" s="21">
        <v>0.11692129629629629</v>
      </c>
      <c r="G82" s="20" t="str">
        <f t="shared" si="8"/>
        <v>9.09/km</v>
      </c>
      <c r="H82" s="21">
        <f t="shared" si="9"/>
        <v>0.04299768518518518</v>
      </c>
      <c r="I82" s="22">
        <f>F82-INDEX($F$5:$F$448,MATCH(D82,$D$5:$D$448,0))</f>
        <v>0.03716435185185185</v>
      </c>
    </row>
    <row r="83" spans="1:9" ht="18" customHeight="1">
      <c r="A83" s="19">
        <v>79</v>
      </c>
      <c r="B83" s="25" t="s">
        <v>197</v>
      </c>
      <c r="C83" s="25" t="s">
        <v>198</v>
      </c>
      <c r="D83" s="20" t="s">
        <v>20</v>
      </c>
      <c r="E83" s="25" t="s">
        <v>265</v>
      </c>
      <c r="F83" s="21">
        <v>0.11706018518518518</v>
      </c>
      <c r="G83" s="20" t="str">
        <f t="shared" si="8"/>
        <v>9.10/km</v>
      </c>
      <c r="H83" s="21">
        <f t="shared" si="9"/>
        <v>0.04313657407407408</v>
      </c>
      <c r="I83" s="22">
        <f>F83-INDEX($F$5:$F$448,MATCH(D83,$D$5:$D$448,0))</f>
        <v>0.04313657407407408</v>
      </c>
    </row>
    <row r="84" spans="1:9" ht="18" customHeight="1">
      <c r="A84" s="15">
        <v>80</v>
      </c>
      <c r="B84" s="24" t="s">
        <v>199</v>
      </c>
      <c r="C84" s="24" t="s">
        <v>85</v>
      </c>
      <c r="D84" s="16" t="s">
        <v>13</v>
      </c>
      <c r="E84" s="24" t="s">
        <v>65</v>
      </c>
      <c r="F84" s="17">
        <v>0.1173263888888889</v>
      </c>
      <c r="G84" s="16" t="str">
        <f t="shared" si="8"/>
        <v>9.11/km</v>
      </c>
      <c r="H84" s="17">
        <f t="shared" si="9"/>
        <v>0.04340277777777779</v>
      </c>
      <c r="I84" s="18">
        <f>F84-INDEX($F$5:$F$448,MATCH(D84,$D$5:$D$448,0))</f>
        <v>0.007615740740740756</v>
      </c>
    </row>
    <row r="85" spans="1:9" ht="18" customHeight="1">
      <c r="A85" s="15">
        <v>81</v>
      </c>
      <c r="B85" s="24" t="s">
        <v>200</v>
      </c>
      <c r="C85" s="24" t="s">
        <v>26</v>
      </c>
      <c r="D85" s="16" t="s">
        <v>14</v>
      </c>
      <c r="E85" s="24" t="s">
        <v>201</v>
      </c>
      <c r="F85" s="17">
        <v>0.11737268518518518</v>
      </c>
      <c r="G85" s="16" t="str">
        <f t="shared" si="8"/>
        <v>9.11/km</v>
      </c>
      <c r="H85" s="17">
        <f t="shared" si="9"/>
        <v>0.04344907407407407</v>
      </c>
      <c r="I85" s="18">
        <f>F85-INDEX($F$5:$F$448,MATCH(D85,$D$5:$D$448,0))</f>
        <v>0.02759259259259257</v>
      </c>
    </row>
    <row r="86" spans="1:9" ht="18" customHeight="1">
      <c r="A86" s="15">
        <v>82</v>
      </c>
      <c r="B86" s="24" t="s">
        <v>202</v>
      </c>
      <c r="C86" s="24" t="s">
        <v>76</v>
      </c>
      <c r="D86" s="16" t="s">
        <v>12</v>
      </c>
      <c r="E86" s="24" t="s">
        <v>65</v>
      </c>
      <c r="F86" s="17">
        <v>0.11771990740740741</v>
      </c>
      <c r="G86" s="16" t="str">
        <f t="shared" si="8"/>
        <v>9.13/km</v>
      </c>
      <c r="H86" s="17">
        <f t="shared" si="9"/>
        <v>0.043796296296296305</v>
      </c>
      <c r="I86" s="18">
        <f>F86-INDEX($F$5:$F$448,MATCH(D86,$D$5:$D$448,0))</f>
        <v>0.037962962962962976</v>
      </c>
    </row>
    <row r="87" spans="1:9" ht="18" customHeight="1">
      <c r="A87" s="15">
        <v>83</v>
      </c>
      <c r="B87" s="24" t="s">
        <v>203</v>
      </c>
      <c r="C87" s="24" t="s">
        <v>204</v>
      </c>
      <c r="D87" s="16" t="s">
        <v>20</v>
      </c>
      <c r="E87" s="24" t="s">
        <v>91</v>
      </c>
      <c r="F87" s="17">
        <v>0.11819444444444445</v>
      </c>
      <c r="G87" s="16" t="str">
        <f t="shared" si="8"/>
        <v>9.15/km</v>
      </c>
      <c r="H87" s="17">
        <f t="shared" si="9"/>
        <v>0.04427083333333334</v>
      </c>
      <c r="I87" s="18">
        <f>F87-INDEX($F$5:$F$448,MATCH(D87,$D$5:$D$448,0))</f>
        <v>0.04427083333333334</v>
      </c>
    </row>
    <row r="88" spans="1:9" ht="18" customHeight="1">
      <c r="A88" s="15">
        <v>84</v>
      </c>
      <c r="B88" s="24" t="s">
        <v>205</v>
      </c>
      <c r="C88" s="24" t="s">
        <v>206</v>
      </c>
      <c r="D88" s="16" t="s">
        <v>15</v>
      </c>
      <c r="E88" s="24" t="s">
        <v>44</v>
      </c>
      <c r="F88" s="17">
        <v>0.11900462962962964</v>
      </c>
      <c r="G88" s="16" t="str">
        <f t="shared" si="8"/>
        <v>9.19/km</v>
      </c>
      <c r="H88" s="17">
        <f t="shared" si="9"/>
        <v>0.045081018518518534</v>
      </c>
      <c r="I88" s="18">
        <f>F88-INDEX($F$5:$F$448,MATCH(D88,$D$5:$D$448,0))</f>
        <v>0.018032407407407414</v>
      </c>
    </row>
    <row r="89" spans="1:9" ht="18" customHeight="1">
      <c r="A89" s="15">
        <v>85</v>
      </c>
      <c r="B89" s="24" t="s">
        <v>207</v>
      </c>
      <c r="C89" s="24" t="s">
        <v>208</v>
      </c>
      <c r="D89" s="16" t="s">
        <v>12</v>
      </c>
      <c r="E89" s="24" t="s">
        <v>209</v>
      </c>
      <c r="F89" s="17">
        <v>0.11980324074074074</v>
      </c>
      <c r="G89" s="16" t="str">
        <f t="shared" si="8"/>
        <v>9.23/km</v>
      </c>
      <c r="H89" s="17">
        <f t="shared" si="9"/>
        <v>0.04587962962962963</v>
      </c>
      <c r="I89" s="18">
        <f>F89-INDEX($F$5:$F$448,MATCH(D89,$D$5:$D$448,0))</f>
        <v>0.0400462962962963</v>
      </c>
    </row>
    <row r="90" spans="1:9" ht="18" customHeight="1">
      <c r="A90" s="15">
        <v>86</v>
      </c>
      <c r="B90" s="24" t="s">
        <v>210</v>
      </c>
      <c r="C90" s="24" t="s">
        <v>211</v>
      </c>
      <c r="D90" s="16" t="s">
        <v>12</v>
      </c>
      <c r="E90" s="24" t="s">
        <v>101</v>
      </c>
      <c r="F90" s="17">
        <v>0.11995370370370372</v>
      </c>
      <c r="G90" s="16" t="str">
        <f t="shared" si="8"/>
        <v>9.23/km</v>
      </c>
      <c r="H90" s="17">
        <f t="shared" si="9"/>
        <v>0.04603009259259261</v>
      </c>
      <c r="I90" s="18">
        <f>F90-INDEX($F$5:$F$448,MATCH(D90,$D$5:$D$448,0))</f>
        <v>0.04019675925925928</v>
      </c>
    </row>
    <row r="91" spans="1:9" ht="18" customHeight="1">
      <c r="A91" s="15">
        <v>87</v>
      </c>
      <c r="B91" s="24" t="s">
        <v>212</v>
      </c>
      <c r="C91" s="24" t="s">
        <v>213</v>
      </c>
      <c r="D91" s="16" t="s">
        <v>12</v>
      </c>
      <c r="E91" s="24" t="s">
        <v>214</v>
      </c>
      <c r="F91" s="17">
        <v>0.12195601851851852</v>
      </c>
      <c r="G91" s="16" t="str">
        <f t="shared" si="8"/>
        <v>9.33/km</v>
      </c>
      <c r="H91" s="17">
        <f t="shared" si="9"/>
        <v>0.04803240740740741</v>
      </c>
      <c r="I91" s="18">
        <f>F91-INDEX($F$5:$F$448,MATCH(D91,$D$5:$D$448,0))</f>
        <v>0.04219907407407408</v>
      </c>
    </row>
    <row r="92" spans="1:9" ht="18" customHeight="1">
      <c r="A92" s="15">
        <v>88</v>
      </c>
      <c r="B92" s="24" t="s">
        <v>215</v>
      </c>
      <c r="C92" s="24" t="s">
        <v>216</v>
      </c>
      <c r="D92" s="16" t="s">
        <v>14</v>
      </c>
      <c r="E92" s="24" t="s">
        <v>141</v>
      </c>
      <c r="F92" s="17">
        <v>0.12273148148148148</v>
      </c>
      <c r="G92" s="16" t="str">
        <f t="shared" si="8"/>
        <v>9.36/km</v>
      </c>
      <c r="H92" s="17">
        <f t="shared" si="9"/>
        <v>0.048807870370370376</v>
      </c>
      <c r="I92" s="18">
        <f>F92-INDEX($F$5:$F$448,MATCH(D92,$D$5:$D$448,0))</f>
        <v>0.03295138888888888</v>
      </c>
    </row>
    <row r="93" spans="1:9" ht="18" customHeight="1">
      <c r="A93" s="15">
        <v>89</v>
      </c>
      <c r="B93" s="24" t="s">
        <v>217</v>
      </c>
      <c r="C93" s="24" t="s">
        <v>218</v>
      </c>
      <c r="D93" s="16" t="s">
        <v>12</v>
      </c>
      <c r="E93" s="24" t="s">
        <v>65</v>
      </c>
      <c r="F93" s="17">
        <v>0.12547453703703704</v>
      </c>
      <c r="G93" s="16" t="str">
        <f t="shared" si="8"/>
        <v>9.49/km</v>
      </c>
      <c r="H93" s="17">
        <f t="shared" si="9"/>
        <v>0.05155092592592593</v>
      </c>
      <c r="I93" s="18">
        <f>F93-INDEX($F$5:$F$448,MATCH(D93,$D$5:$D$448,0))</f>
        <v>0.0457175925925926</v>
      </c>
    </row>
    <row r="94" spans="1:9" ht="18" customHeight="1">
      <c r="A94" s="15">
        <v>90</v>
      </c>
      <c r="B94" s="24" t="s">
        <v>67</v>
      </c>
      <c r="C94" s="24" t="s">
        <v>130</v>
      </c>
      <c r="D94" s="16" t="s">
        <v>12</v>
      </c>
      <c r="E94" s="24" t="s">
        <v>68</v>
      </c>
      <c r="F94" s="17">
        <v>0.12567129629629628</v>
      </c>
      <c r="G94" s="16" t="str">
        <f t="shared" si="8"/>
        <v>9.50/km</v>
      </c>
      <c r="H94" s="17">
        <f t="shared" si="9"/>
        <v>0.051747685185185174</v>
      </c>
      <c r="I94" s="18">
        <f>F94-INDEX($F$5:$F$448,MATCH(D94,$D$5:$D$448,0))</f>
        <v>0.045914351851851845</v>
      </c>
    </row>
    <row r="95" spans="1:9" ht="18" customHeight="1">
      <c r="A95" s="15">
        <v>91</v>
      </c>
      <c r="B95" s="24" t="s">
        <v>219</v>
      </c>
      <c r="C95" s="24" t="s">
        <v>220</v>
      </c>
      <c r="D95" s="16" t="s">
        <v>12</v>
      </c>
      <c r="E95" s="24" t="s">
        <v>62</v>
      </c>
      <c r="F95" s="17">
        <v>0.12572916666666667</v>
      </c>
      <c r="G95" s="16" t="str">
        <f t="shared" si="8"/>
        <v>9.50/km</v>
      </c>
      <c r="H95" s="17">
        <f t="shared" si="9"/>
        <v>0.05180555555555556</v>
      </c>
      <c r="I95" s="18">
        <f>F95-INDEX($F$5:$F$448,MATCH(D95,$D$5:$D$448,0))</f>
        <v>0.045972222222222234</v>
      </c>
    </row>
    <row r="96" spans="1:9" ht="18" customHeight="1">
      <c r="A96" s="19">
        <v>92</v>
      </c>
      <c r="B96" s="25" t="s">
        <v>221</v>
      </c>
      <c r="C96" s="25" t="s">
        <v>222</v>
      </c>
      <c r="D96" s="20" t="s">
        <v>13</v>
      </c>
      <c r="E96" s="25" t="s">
        <v>265</v>
      </c>
      <c r="F96" s="21">
        <v>0.12690972222222222</v>
      </c>
      <c r="G96" s="20" t="str">
        <f t="shared" si="8"/>
        <v>9.56/km</v>
      </c>
      <c r="H96" s="21">
        <f t="shared" si="9"/>
        <v>0.05298611111111111</v>
      </c>
      <c r="I96" s="22">
        <f>F96-INDEX($F$5:$F$448,MATCH(D96,$D$5:$D$448,0))</f>
        <v>0.017199074074074075</v>
      </c>
    </row>
    <row r="97" spans="1:9" ht="18" customHeight="1">
      <c r="A97" s="19">
        <v>93</v>
      </c>
      <c r="B97" s="25" t="s">
        <v>223</v>
      </c>
      <c r="C97" s="25" t="s">
        <v>224</v>
      </c>
      <c r="D97" s="20" t="s">
        <v>16</v>
      </c>
      <c r="E97" s="25" t="s">
        <v>265</v>
      </c>
      <c r="F97" s="21">
        <v>0.12847222222222224</v>
      </c>
      <c r="G97" s="20" t="str">
        <f t="shared" si="8"/>
        <v>10.03/km</v>
      </c>
      <c r="H97" s="21">
        <f t="shared" si="9"/>
        <v>0.05454861111111113</v>
      </c>
      <c r="I97" s="22">
        <f>F97-INDEX($F$5:$F$448,MATCH(D97,$D$5:$D$448,0))</f>
        <v>0.03723379629629632</v>
      </c>
    </row>
    <row r="98" spans="1:9" ht="18" customHeight="1">
      <c r="A98" s="15">
        <v>94</v>
      </c>
      <c r="B98" s="24" t="s">
        <v>225</v>
      </c>
      <c r="C98" s="24" t="s">
        <v>109</v>
      </c>
      <c r="D98" s="16" t="s">
        <v>20</v>
      </c>
      <c r="E98" s="24" t="s">
        <v>91</v>
      </c>
      <c r="F98" s="17">
        <v>0.12895833333333334</v>
      </c>
      <c r="G98" s="16" t="str">
        <f t="shared" si="8"/>
        <v>10.06/km</v>
      </c>
      <c r="H98" s="17">
        <f t="shared" si="9"/>
        <v>0.055034722222222235</v>
      </c>
      <c r="I98" s="18">
        <f>F98-INDEX($F$5:$F$448,MATCH(D98,$D$5:$D$448,0))</f>
        <v>0.055034722222222235</v>
      </c>
    </row>
    <row r="99" spans="1:9" ht="18" customHeight="1">
      <c r="A99" s="19">
        <v>95</v>
      </c>
      <c r="B99" s="25" t="s">
        <v>226</v>
      </c>
      <c r="C99" s="25" t="s">
        <v>227</v>
      </c>
      <c r="D99" s="20" t="s">
        <v>107</v>
      </c>
      <c r="E99" s="25" t="s">
        <v>265</v>
      </c>
      <c r="F99" s="21">
        <v>0.1291087962962963</v>
      </c>
      <c r="G99" s="20" t="str">
        <f t="shared" si="8"/>
        <v>10.06/km</v>
      </c>
      <c r="H99" s="21">
        <f t="shared" si="9"/>
        <v>0.055185185185185184</v>
      </c>
      <c r="I99" s="22">
        <f>F99-INDEX($F$5:$F$448,MATCH(D99,$D$5:$D$448,0))</f>
        <v>0.03199074074074072</v>
      </c>
    </row>
    <row r="100" spans="1:9" ht="18" customHeight="1">
      <c r="A100" s="15">
        <v>96</v>
      </c>
      <c r="B100" s="24" t="s">
        <v>228</v>
      </c>
      <c r="C100" s="24" t="s">
        <v>67</v>
      </c>
      <c r="D100" s="16" t="s">
        <v>14</v>
      </c>
      <c r="E100" s="24" t="s">
        <v>229</v>
      </c>
      <c r="F100" s="17">
        <v>0.12920138888888888</v>
      </c>
      <c r="G100" s="16" t="str">
        <f t="shared" si="8"/>
        <v>10.07/km</v>
      </c>
      <c r="H100" s="17">
        <f t="shared" si="9"/>
        <v>0.05527777777777777</v>
      </c>
      <c r="I100" s="18">
        <f>F100-INDEX($F$5:$F$448,MATCH(D100,$D$5:$D$448,0))</f>
        <v>0.039421296296296274</v>
      </c>
    </row>
    <row r="101" spans="1:9" ht="18" customHeight="1">
      <c r="A101" s="15">
        <v>97</v>
      </c>
      <c r="B101" s="24" t="s">
        <v>230</v>
      </c>
      <c r="C101" s="24" t="s">
        <v>231</v>
      </c>
      <c r="D101" s="16" t="s">
        <v>13</v>
      </c>
      <c r="E101" s="24" t="s">
        <v>232</v>
      </c>
      <c r="F101" s="17">
        <v>0.12954861111111113</v>
      </c>
      <c r="G101" s="16" t="str">
        <f t="shared" si="8"/>
        <v>10.08/km</v>
      </c>
      <c r="H101" s="17">
        <f t="shared" si="9"/>
        <v>0.05562500000000002</v>
      </c>
      <c r="I101" s="18">
        <f>F101-INDEX($F$5:$F$448,MATCH(D101,$D$5:$D$448,0))</f>
        <v>0.019837962962962988</v>
      </c>
    </row>
    <row r="102" spans="1:9" ht="18" customHeight="1">
      <c r="A102" s="15">
        <v>98</v>
      </c>
      <c r="B102" s="24" t="s">
        <v>233</v>
      </c>
      <c r="C102" s="24" t="s">
        <v>154</v>
      </c>
      <c r="D102" s="16" t="s">
        <v>14</v>
      </c>
      <c r="E102" s="24" t="s">
        <v>234</v>
      </c>
      <c r="F102" s="17">
        <v>0.1300925925925926</v>
      </c>
      <c r="G102" s="16" t="str">
        <f t="shared" si="8"/>
        <v>10.11/km</v>
      </c>
      <c r="H102" s="17">
        <f t="shared" si="9"/>
        <v>0.056168981481481486</v>
      </c>
      <c r="I102" s="18">
        <f>F102-INDEX($F$5:$F$448,MATCH(D102,$D$5:$D$448,0))</f>
        <v>0.04031249999999999</v>
      </c>
    </row>
    <row r="103" spans="1:9" ht="18" customHeight="1">
      <c r="A103" s="15">
        <v>99</v>
      </c>
      <c r="B103" s="24" t="s">
        <v>235</v>
      </c>
      <c r="C103" s="24" t="s">
        <v>168</v>
      </c>
      <c r="D103" s="16" t="s">
        <v>13</v>
      </c>
      <c r="E103" s="24" t="s">
        <v>136</v>
      </c>
      <c r="F103" s="17">
        <v>0.1308101851851852</v>
      </c>
      <c r="G103" s="16" t="str">
        <f t="shared" si="8"/>
        <v>10.14/km</v>
      </c>
      <c r="H103" s="17">
        <f t="shared" si="9"/>
        <v>0.05688657407407409</v>
      </c>
      <c r="I103" s="18">
        <f>F103-INDEX($F$5:$F$448,MATCH(D103,$D$5:$D$448,0))</f>
        <v>0.021099537037037056</v>
      </c>
    </row>
    <row r="104" spans="1:9" ht="18" customHeight="1">
      <c r="A104" s="15">
        <v>100</v>
      </c>
      <c r="B104" s="24" t="s">
        <v>236</v>
      </c>
      <c r="C104" s="24" t="s">
        <v>237</v>
      </c>
      <c r="D104" s="16" t="s">
        <v>13</v>
      </c>
      <c r="E104" s="24" t="s">
        <v>238</v>
      </c>
      <c r="F104" s="17">
        <v>0.13114583333333332</v>
      </c>
      <c r="G104" s="16" t="str">
        <f t="shared" si="8"/>
        <v>10.16/km</v>
      </c>
      <c r="H104" s="17">
        <f t="shared" si="9"/>
        <v>0.057222222222222216</v>
      </c>
      <c r="I104" s="18">
        <f>F104-INDEX($F$5:$F$448,MATCH(D104,$D$5:$D$448,0))</f>
        <v>0.021435185185185182</v>
      </c>
    </row>
    <row r="105" spans="1:9" ht="18" customHeight="1">
      <c r="A105" s="15">
        <v>101</v>
      </c>
      <c r="B105" s="24" t="s">
        <v>239</v>
      </c>
      <c r="C105" s="24" t="s">
        <v>240</v>
      </c>
      <c r="D105" s="16" t="s">
        <v>27</v>
      </c>
      <c r="E105" s="24" t="s">
        <v>113</v>
      </c>
      <c r="F105" s="17">
        <v>0.13398148148148148</v>
      </c>
      <c r="G105" s="16" t="str">
        <f t="shared" si="8"/>
        <v>10.29/km</v>
      </c>
      <c r="H105" s="17">
        <f t="shared" si="9"/>
        <v>0.06005787037037037</v>
      </c>
      <c r="I105" s="18">
        <f>F105-INDEX($F$5:$F$448,MATCH(D105,$D$5:$D$448,0))</f>
        <v>0.05594907407407407</v>
      </c>
    </row>
    <row r="106" spans="1:9" ht="18" customHeight="1">
      <c r="A106" s="15">
        <v>102</v>
      </c>
      <c r="B106" s="24" t="s">
        <v>241</v>
      </c>
      <c r="C106" s="24" t="s">
        <v>242</v>
      </c>
      <c r="D106" s="16" t="s">
        <v>107</v>
      </c>
      <c r="E106" s="24" t="s">
        <v>243</v>
      </c>
      <c r="F106" s="17">
        <v>0.1392013888888889</v>
      </c>
      <c r="G106" s="16" t="str">
        <f t="shared" si="8"/>
        <v>10.54/km</v>
      </c>
      <c r="H106" s="17">
        <f t="shared" si="9"/>
        <v>0.06527777777777778</v>
      </c>
      <c r="I106" s="18">
        <f>F106-INDEX($F$5:$F$448,MATCH(D106,$D$5:$D$448,0))</f>
        <v>0.04208333333333332</v>
      </c>
    </row>
    <row r="107" spans="1:9" ht="18" customHeight="1">
      <c r="A107" s="19">
        <v>103</v>
      </c>
      <c r="B107" s="25" t="s">
        <v>244</v>
      </c>
      <c r="C107" s="25" t="s">
        <v>245</v>
      </c>
      <c r="D107" s="20" t="s">
        <v>16</v>
      </c>
      <c r="E107" s="25" t="s">
        <v>265</v>
      </c>
      <c r="F107" s="21">
        <v>0.14108796296296297</v>
      </c>
      <c r="G107" s="20" t="str">
        <f t="shared" si="8"/>
        <v>11.03/km</v>
      </c>
      <c r="H107" s="21">
        <f t="shared" si="9"/>
        <v>0.06716435185185186</v>
      </c>
      <c r="I107" s="22">
        <f>F107-INDEX($F$5:$F$448,MATCH(D107,$D$5:$D$448,0))</f>
        <v>0.04984953703703705</v>
      </c>
    </row>
    <row r="108" spans="1:9" ht="18" customHeight="1">
      <c r="A108" s="15">
        <v>104</v>
      </c>
      <c r="B108" s="24" t="s">
        <v>246</v>
      </c>
      <c r="C108" s="24" t="s">
        <v>213</v>
      </c>
      <c r="D108" s="16" t="s">
        <v>13</v>
      </c>
      <c r="E108" s="24" t="s">
        <v>232</v>
      </c>
      <c r="F108" s="17">
        <v>0.14277777777777778</v>
      </c>
      <c r="G108" s="16" t="str">
        <f t="shared" si="8"/>
        <v>11.10/km</v>
      </c>
      <c r="H108" s="17">
        <f t="shared" si="9"/>
        <v>0.06885416666666667</v>
      </c>
      <c r="I108" s="18">
        <f>F108-INDEX($F$5:$F$448,MATCH(D108,$D$5:$D$448,0))</f>
        <v>0.03306712962962964</v>
      </c>
    </row>
    <row r="109" spans="1:9" ht="18" customHeight="1">
      <c r="A109" s="15">
        <v>105</v>
      </c>
      <c r="B109" s="24" t="s">
        <v>247</v>
      </c>
      <c r="C109" s="24" t="s">
        <v>248</v>
      </c>
      <c r="D109" s="16" t="s">
        <v>16</v>
      </c>
      <c r="E109" s="24" t="s">
        <v>113</v>
      </c>
      <c r="F109" s="17">
        <v>0.14296296296296296</v>
      </c>
      <c r="G109" s="16" t="str">
        <f t="shared" si="8"/>
        <v>11.11/km</v>
      </c>
      <c r="H109" s="17">
        <f t="shared" si="9"/>
        <v>0.06903935185185185</v>
      </c>
      <c r="I109" s="18">
        <f>F109-INDEX($F$5:$F$448,MATCH(D109,$D$5:$D$448,0))</f>
        <v>0.05172453703703704</v>
      </c>
    </row>
    <row r="110" spans="1:9" ht="18" customHeight="1">
      <c r="A110" s="15">
        <v>106</v>
      </c>
      <c r="B110" s="24" t="s">
        <v>249</v>
      </c>
      <c r="C110" s="24" t="s">
        <v>250</v>
      </c>
      <c r="D110" s="16" t="s">
        <v>15</v>
      </c>
      <c r="E110" s="24" t="s">
        <v>86</v>
      </c>
      <c r="F110" s="17">
        <v>0.14298611111111112</v>
      </c>
      <c r="G110" s="16" t="str">
        <f t="shared" si="8"/>
        <v>11.11/km</v>
      </c>
      <c r="H110" s="17">
        <f t="shared" si="9"/>
        <v>0.06906250000000001</v>
      </c>
      <c r="I110" s="18">
        <f>F110-INDEX($F$5:$F$448,MATCH(D110,$D$5:$D$448,0))</f>
        <v>0.04201388888888889</v>
      </c>
    </row>
    <row r="111" spans="1:9" ht="18" customHeight="1">
      <c r="A111" s="15">
        <v>107</v>
      </c>
      <c r="B111" s="24" t="s">
        <v>251</v>
      </c>
      <c r="C111" s="24" t="s">
        <v>85</v>
      </c>
      <c r="D111" s="16" t="s">
        <v>14</v>
      </c>
      <c r="E111" s="24" t="s">
        <v>252</v>
      </c>
      <c r="F111" s="17">
        <v>0.1445486111111111</v>
      </c>
      <c r="G111" s="16" t="str">
        <f t="shared" si="8"/>
        <v>11.19/km</v>
      </c>
      <c r="H111" s="17">
        <f t="shared" si="9"/>
        <v>0.07062500000000001</v>
      </c>
      <c r="I111" s="18">
        <f>F111-INDEX($F$5:$F$448,MATCH(D111,$D$5:$D$448,0))</f>
        <v>0.05476851851851851</v>
      </c>
    </row>
    <row r="112" spans="1:9" ht="18" customHeight="1">
      <c r="A112" s="15">
        <v>108</v>
      </c>
      <c r="B112" s="24" t="s">
        <v>205</v>
      </c>
      <c r="C112" s="24" t="s">
        <v>253</v>
      </c>
      <c r="D112" s="16" t="s">
        <v>15</v>
      </c>
      <c r="E112" s="24" t="s">
        <v>44</v>
      </c>
      <c r="F112" s="17">
        <v>0.15525462962962963</v>
      </c>
      <c r="G112" s="16" t="str">
        <f t="shared" si="8"/>
        <v>12.09/km</v>
      </c>
      <c r="H112" s="17">
        <f t="shared" si="9"/>
        <v>0.08133101851851852</v>
      </c>
      <c r="I112" s="18">
        <f>F112-INDEX($F$5:$F$448,MATCH(D112,$D$5:$D$448,0))</f>
        <v>0.054282407407407404</v>
      </c>
    </row>
    <row r="113" spans="1:9" ht="18" customHeight="1">
      <c r="A113" s="15">
        <v>109</v>
      </c>
      <c r="B113" s="24" t="s">
        <v>254</v>
      </c>
      <c r="C113" s="24" t="s">
        <v>190</v>
      </c>
      <c r="D113" s="16" t="s">
        <v>12</v>
      </c>
      <c r="E113" s="24" t="s">
        <v>113</v>
      </c>
      <c r="F113" s="17">
        <v>0.1584375</v>
      </c>
      <c r="G113" s="16" t="str">
        <f t="shared" si="8"/>
        <v>12.24/km</v>
      </c>
      <c r="H113" s="17">
        <f t="shared" si="9"/>
        <v>0.0845138888888889</v>
      </c>
      <c r="I113" s="18">
        <f>F113-INDEX($F$5:$F$448,MATCH(D113,$D$5:$D$448,0))</f>
        <v>0.07868055555555557</v>
      </c>
    </row>
    <row r="114" spans="1:9" ht="18" customHeight="1">
      <c r="A114" s="15">
        <v>110</v>
      </c>
      <c r="B114" s="24" t="s">
        <v>255</v>
      </c>
      <c r="C114" s="24" t="s">
        <v>256</v>
      </c>
      <c r="D114" s="16" t="s">
        <v>16</v>
      </c>
      <c r="E114" s="24" t="s">
        <v>24</v>
      </c>
      <c r="F114" s="17">
        <v>0.1584375</v>
      </c>
      <c r="G114" s="16" t="str">
        <f t="shared" si="8"/>
        <v>12.24/km</v>
      </c>
      <c r="H114" s="17">
        <f t="shared" si="9"/>
        <v>0.0845138888888889</v>
      </c>
      <c r="I114" s="18">
        <f>F114-INDEX($F$5:$F$448,MATCH(D114,$D$5:$D$448,0))</f>
        <v>0.06719907407407409</v>
      </c>
    </row>
    <row r="115" spans="1:9" ht="18" customHeight="1">
      <c r="A115" s="15">
        <v>111</v>
      </c>
      <c r="B115" s="24" t="s">
        <v>257</v>
      </c>
      <c r="C115" s="24" t="s">
        <v>258</v>
      </c>
      <c r="D115" s="16" t="s">
        <v>16</v>
      </c>
      <c r="E115" s="24" t="s">
        <v>259</v>
      </c>
      <c r="F115" s="17">
        <v>0.1584375</v>
      </c>
      <c r="G115" s="16" t="str">
        <f t="shared" si="8"/>
        <v>12.24/km</v>
      </c>
      <c r="H115" s="17">
        <f t="shared" si="9"/>
        <v>0.0845138888888889</v>
      </c>
      <c r="I115" s="18">
        <f>F115-INDEX($F$5:$F$448,MATCH(D115,$D$5:$D$448,0))</f>
        <v>0.06719907407407409</v>
      </c>
    </row>
    <row r="116" spans="1:9" ht="18" customHeight="1">
      <c r="A116" s="19">
        <v>112</v>
      </c>
      <c r="B116" s="25" t="s">
        <v>260</v>
      </c>
      <c r="C116" s="25" t="s">
        <v>93</v>
      </c>
      <c r="D116" s="20" t="s">
        <v>12</v>
      </c>
      <c r="E116" s="25" t="s">
        <v>265</v>
      </c>
      <c r="F116" s="21">
        <v>0.17346064814814813</v>
      </c>
      <c r="G116" s="20" t="str">
        <f t="shared" si="8"/>
        <v>13.35/km</v>
      </c>
      <c r="H116" s="21">
        <f t="shared" si="9"/>
        <v>0.09953703703703702</v>
      </c>
      <c r="I116" s="22">
        <f>F116-INDEX($F$5:$F$448,MATCH(D116,$D$5:$D$448,0))</f>
        <v>0.09370370370370369</v>
      </c>
    </row>
    <row r="117" spans="1:9" ht="18" customHeight="1">
      <c r="A117" s="19">
        <v>113</v>
      </c>
      <c r="B117" s="25" t="s">
        <v>261</v>
      </c>
      <c r="C117" s="25" t="s">
        <v>262</v>
      </c>
      <c r="D117" s="20" t="s">
        <v>16</v>
      </c>
      <c r="E117" s="25" t="s">
        <v>265</v>
      </c>
      <c r="F117" s="21">
        <v>0.1734837962962963</v>
      </c>
      <c r="G117" s="20" t="str">
        <f t="shared" si="8"/>
        <v>13.35/km</v>
      </c>
      <c r="H117" s="21">
        <f t="shared" si="9"/>
        <v>0.09956018518518518</v>
      </c>
      <c r="I117" s="22">
        <f>F117-INDEX($F$5:$F$448,MATCH(D117,$D$5:$D$448,0))</f>
        <v>0.08224537037037037</v>
      </c>
    </row>
    <row r="118" spans="1:9" ht="18" customHeight="1">
      <c r="A118" s="26">
        <v>114</v>
      </c>
      <c r="B118" s="27" t="s">
        <v>263</v>
      </c>
      <c r="C118" s="27" t="s">
        <v>264</v>
      </c>
      <c r="D118" s="28" t="s">
        <v>16</v>
      </c>
      <c r="E118" s="27" t="s">
        <v>44</v>
      </c>
      <c r="F118" s="29">
        <v>0.17350694444444445</v>
      </c>
      <c r="G118" s="28" t="str">
        <f t="shared" si="8"/>
        <v>13.35/km</v>
      </c>
      <c r="H118" s="29">
        <f t="shared" si="9"/>
        <v>0.09958333333333334</v>
      </c>
      <c r="I118" s="30">
        <f>F118-INDEX($F$5:$F$448,MATCH(D118,$D$5:$D$448,0))</f>
        <v>0.08226851851851853</v>
      </c>
    </row>
  </sheetData>
  <sheetProtection/>
  <autoFilter ref="A4:I118"/>
  <mergeCells count="2">
    <mergeCell ref="A1:I1"/>
    <mergeCell ref="A2:I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3" sqref="B13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50" t="str">
        <f>Individuale!A1</f>
        <v>Trail del Narciso</v>
      </c>
      <c r="B1" s="51"/>
      <c r="C1" s="52"/>
    </row>
    <row r="2" spans="1:3" ht="24" customHeight="1">
      <c r="A2" s="53" t="str">
        <f>Individuale!B3</f>
        <v>Piani di Pezza - Rocca di Cambio (AQ) Italia</v>
      </c>
      <c r="B2" s="54"/>
      <c r="C2" s="55"/>
    </row>
    <row r="3" spans="1:3" ht="24" customHeight="1">
      <c r="A3" s="56"/>
      <c r="B3" s="57" t="s">
        <v>11</v>
      </c>
      <c r="C3" s="58">
        <f>SUM(C5:C858)</f>
        <v>114</v>
      </c>
    </row>
    <row r="4" spans="1:3" ht="24" customHeight="1">
      <c r="A4" s="59" t="s">
        <v>1</v>
      </c>
      <c r="B4" s="60" t="s">
        <v>5</v>
      </c>
      <c r="C4" s="61" t="s">
        <v>10</v>
      </c>
    </row>
    <row r="5" spans="1:3" ht="18" customHeight="1">
      <c r="A5" s="62">
        <v>1</v>
      </c>
      <c r="B5" s="63" t="s">
        <v>265</v>
      </c>
      <c r="C5" s="64">
        <v>10</v>
      </c>
    </row>
    <row r="6" spans="1:3" ht="18" customHeight="1">
      <c r="A6" s="11">
        <v>2</v>
      </c>
      <c r="B6" s="12" t="s">
        <v>44</v>
      </c>
      <c r="C6" s="31">
        <v>10</v>
      </c>
    </row>
    <row r="7" spans="1:3" ht="18" customHeight="1">
      <c r="A7" s="11">
        <v>3</v>
      </c>
      <c r="B7" s="12" t="s">
        <v>65</v>
      </c>
      <c r="C7" s="31">
        <v>8</v>
      </c>
    </row>
    <row r="8" spans="1:3" ht="18" customHeight="1">
      <c r="A8" s="11">
        <v>4</v>
      </c>
      <c r="B8" s="12" t="s">
        <v>113</v>
      </c>
      <c r="C8" s="31">
        <v>6</v>
      </c>
    </row>
    <row r="9" spans="1:3" ht="18" customHeight="1">
      <c r="A9" s="11">
        <v>5</v>
      </c>
      <c r="B9" s="12" t="s">
        <v>62</v>
      </c>
      <c r="C9" s="31">
        <v>6</v>
      </c>
    </row>
    <row r="10" spans="1:3" ht="18" customHeight="1">
      <c r="A10" s="11">
        <v>6</v>
      </c>
      <c r="B10" s="12" t="s">
        <v>91</v>
      </c>
      <c r="C10" s="31">
        <v>6</v>
      </c>
    </row>
    <row r="11" spans="1:3" ht="18" customHeight="1">
      <c r="A11" s="11">
        <v>7</v>
      </c>
      <c r="B11" s="12" t="s">
        <v>101</v>
      </c>
      <c r="C11" s="31">
        <v>5</v>
      </c>
    </row>
    <row r="12" spans="1:3" ht="18" customHeight="1">
      <c r="A12" s="11">
        <v>8</v>
      </c>
      <c r="B12" s="12" t="s">
        <v>21</v>
      </c>
      <c r="C12" s="31">
        <v>5</v>
      </c>
    </row>
    <row r="13" spans="1:3" ht="18" customHeight="1">
      <c r="A13" s="11">
        <v>9</v>
      </c>
      <c r="B13" s="12" t="s">
        <v>24</v>
      </c>
      <c r="C13" s="31">
        <v>5</v>
      </c>
    </row>
    <row r="14" spans="1:3" ht="18" customHeight="1">
      <c r="A14" s="11">
        <v>10</v>
      </c>
      <c r="B14" s="12" t="s">
        <v>36</v>
      </c>
      <c r="C14" s="31">
        <v>4</v>
      </c>
    </row>
    <row r="15" spans="1:3" ht="18" customHeight="1">
      <c r="A15" s="11">
        <v>11</v>
      </c>
      <c r="B15" s="12" t="s">
        <v>31</v>
      </c>
      <c r="C15" s="31">
        <v>3</v>
      </c>
    </row>
    <row r="16" spans="1:3" ht="18" customHeight="1">
      <c r="A16" s="11">
        <v>12</v>
      </c>
      <c r="B16" s="12" t="s">
        <v>141</v>
      </c>
      <c r="C16" s="31">
        <v>3</v>
      </c>
    </row>
    <row r="17" spans="1:3" ht="18" customHeight="1">
      <c r="A17" s="11">
        <v>13</v>
      </c>
      <c r="B17" s="12" t="s">
        <v>68</v>
      </c>
      <c r="C17" s="31">
        <v>2</v>
      </c>
    </row>
    <row r="18" spans="1:3" ht="18" customHeight="1">
      <c r="A18" s="11">
        <v>14</v>
      </c>
      <c r="B18" s="12" t="s">
        <v>186</v>
      </c>
      <c r="C18" s="31">
        <v>2</v>
      </c>
    </row>
    <row r="19" spans="1:3" ht="18" customHeight="1">
      <c r="A19" s="11">
        <v>15</v>
      </c>
      <c r="B19" s="12" t="s">
        <v>136</v>
      </c>
      <c r="C19" s="31">
        <v>2</v>
      </c>
    </row>
    <row r="20" spans="1:3" ht="18" customHeight="1">
      <c r="A20" s="11">
        <v>16</v>
      </c>
      <c r="B20" s="12" t="s">
        <v>86</v>
      </c>
      <c r="C20" s="31">
        <v>2</v>
      </c>
    </row>
    <row r="21" spans="1:3" ht="18" customHeight="1">
      <c r="A21" s="11">
        <v>17</v>
      </c>
      <c r="B21" s="12" t="s">
        <v>232</v>
      </c>
      <c r="C21" s="31">
        <v>2</v>
      </c>
    </row>
    <row r="22" spans="1:3" ht="18" customHeight="1">
      <c r="A22" s="11">
        <v>18</v>
      </c>
      <c r="B22" s="12" t="s">
        <v>39</v>
      </c>
      <c r="C22" s="31">
        <v>2</v>
      </c>
    </row>
    <row r="23" spans="1:3" ht="18" customHeight="1">
      <c r="A23" s="11">
        <v>19</v>
      </c>
      <c r="B23" s="12" t="s">
        <v>33</v>
      </c>
      <c r="C23" s="31">
        <v>1</v>
      </c>
    </row>
    <row r="24" spans="1:3" ht="18" customHeight="1">
      <c r="A24" s="11">
        <v>20</v>
      </c>
      <c r="B24" s="12" t="s">
        <v>176</v>
      </c>
      <c r="C24" s="31">
        <v>1</v>
      </c>
    </row>
    <row r="25" spans="1:3" ht="18" customHeight="1">
      <c r="A25" s="11">
        <v>21</v>
      </c>
      <c r="B25" s="12" t="s">
        <v>234</v>
      </c>
      <c r="C25" s="31">
        <v>1</v>
      </c>
    </row>
    <row r="26" spans="1:3" ht="18" customHeight="1">
      <c r="A26" s="11">
        <v>22</v>
      </c>
      <c r="B26" s="12" t="s">
        <v>79</v>
      </c>
      <c r="C26" s="31">
        <v>1</v>
      </c>
    </row>
    <row r="27" spans="1:3" ht="18" customHeight="1">
      <c r="A27" s="11">
        <v>23</v>
      </c>
      <c r="B27" s="12" t="s">
        <v>209</v>
      </c>
      <c r="C27" s="31">
        <v>1</v>
      </c>
    </row>
    <row r="28" spans="1:3" ht="18" customHeight="1">
      <c r="A28" s="11">
        <v>24</v>
      </c>
      <c r="B28" s="12" t="s">
        <v>121</v>
      </c>
      <c r="C28" s="31">
        <v>1</v>
      </c>
    </row>
    <row r="29" spans="1:3" ht="18" customHeight="1">
      <c r="A29" s="11">
        <v>25</v>
      </c>
      <c r="B29" s="12" t="s">
        <v>59</v>
      </c>
      <c r="C29" s="31">
        <v>1</v>
      </c>
    </row>
    <row r="30" spans="1:3" ht="18" customHeight="1">
      <c r="A30" s="11">
        <v>26</v>
      </c>
      <c r="B30" s="12" t="s">
        <v>163</v>
      </c>
      <c r="C30" s="31">
        <v>1</v>
      </c>
    </row>
    <row r="31" spans="1:3" ht="18" customHeight="1">
      <c r="A31" s="11">
        <v>27</v>
      </c>
      <c r="B31" s="12" t="s">
        <v>201</v>
      </c>
      <c r="C31" s="31">
        <v>1</v>
      </c>
    </row>
    <row r="32" spans="1:3" ht="18" customHeight="1">
      <c r="A32" s="11">
        <v>28</v>
      </c>
      <c r="B32" s="12" t="s">
        <v>229</v>
      </c>
      <c r="C32" s="31">
        <v>1</v>
      </c>
    </row>
    <row r="33" spans="1:3" ht="18" customHeight="1">
      <c r="A33" s="11">
        <v>29</v>
      </c>
      <c r="B33" s="12" t="s">
        <v>184</v>
      </c>
      <c r="C33" s="31">
        <v>1</v>
      </c>
    </row>
    <row r="34" spans="1:3" ht="18" customHeight="1">
      <c r="A34" s="11">
        <v>30</v>
      </c>
      <c r="B34" s="12" t="s">
        <v>238</v>
      </c>
      <c r="C34" s="31">
        <v>1</v>
      </c>
    </row>
    <row r="35" spans="1:3" ht="18" customHeight="1">
      <c r="A35" s="11">
        <v>31</v>
      </c>
      <c r="B35" s="12" t="s">
        <v>116</v>
      </c>
      <c r="C35" s="31">
        <v>1</v>
      </c>
    </row>
    <row r="36" spans="1:3" ht="18" customHeight="1">
      <c r="A36" s="11">
        <v>32</v>
      </c>
      <c r="B36" s="12" t="s">
        <v>88</v>
      </c>
      <c r="C36" s="31">
        <v>1</v>
      </c>
    </row>
    <row r="37" spans="1:3" ht="18" customHeight="1">
      <c r="A37" s="11">
        <v>33</v>
      </c>
      <c r="B37" s="12" t="s">
        <v>173</v>
      </c>
      <c r="C37" s="31">
        <v>1</v>
      </c>
    </row>
    <row r="38" spans="1:3" ht="18" customHeight="1">
      <c r="A38" s="11">
        <v>34</v>
      </c>
      <c r="B38" s="12" t="s">
        <v>243</v>
      </c>
      <c r="C38" s="31">
        <v>1</v>
      </c>
    </row>
    <row r="39" spans="1:3" ht="18" customHeight="1">
      <c r="A39" s="11">
        <v>35</v>
      </c>
      <c r="B39" s="12" t="s">
        <v>104</v>
      </c>
      <c r="C39" s="31">
        <v>1</v>
      </c>
    </row>
    <row r="40" spans="1:3" ht="18" customHeight="1">
      <c r="A40" s="11">
        <v>36</v>
      </c>
      <c r="B40" s="12" t="s">
        <v>153</v>
      </c>
      <c r="C40" s="31">
        <v>1</v>
      </c>
    </row>
    <row r="41" spans="1:3" ht="18" customHeight="1">
      <c r="A41" s="11">
        <v>37</v>
      </c>
      <c r="B41" s="12" t="s">
        <v>98</v>
      </c>
      <c r="C41" s="31">
        <v>1</v>
      </c>
    </row>
    <row r="42" spans="1:3" ht="18" customHeight="1">
      <c r="A42" s="11">
        <v>38</v>
      </c>
      <c r="B42" s="12" t="s">
        <v>214</v>
      </c>
      <c r="C42" s="31">
        <v>1</v>
      </c>
    </row>
    <row r="43" spans="1:3" ht="18" customHeight="1">
      <c r="A43" s="11">
        <v>39</v>
      </c>
      <c r="B43" s="12" t="s">
        <v>51</v>
      </c>
      <c r="C43" s="31">
        <v>1</v>
      </c>
    </row>
    <row r="44" spans="1:3" ht="18" customHeight="1">
      <c r="A44" s="11">
        <v>40</v>
      </c>
      <c r="B44" s="12" t="s">
        <v>131</v>
      </c>
      <c r="C44" s="31">
        <v>1</v>
      </c>
    </row>
    <row r="45" spans="1:3" ht="18" customHeight="1">
      <c r="A45" s="11">
        <v>41</v>
      </c>
      <c r="B45" s="12" t="s">
        <v>252</v>
      </c>
      <c r="C45" s="31">
        <v>1</v>
      </c>
    </row>
    <row r="46" spans="1:3" ht="18" customHeight="1">
      <c r="A46" s="11">
        <v>42</v>
      </c>
      <c r="B46" s="12" t="s">
        <v>166</v>
      </c>
      <c r="C46" s="31">
        <v>1</v>
      </c>
    </row>
    <row r="47" spans="1:3" ht="18" customHeight="1">
      <c r="A47" s="11">
        <v>43</v>
      </c>
      <c r="B47" s="12" t="s">
        <v>74</v>
      </c>
      <c r="C47" s="31">
        <v>1</v>
      </c>
    </row>
    <row r="48" spans="1:3" ht="18" customHeight="1">
      <c r="A48" s="11">
        <v>44</v>
      </c>
      <c r="B48" s="12" t="s">
        <v>160</v>
      </c>
      <c r="C48" s="31">
        <v>1</v>
      </c>
    </row>
    <row r="49" spans="1:3" ht="18" customHeight="1">
      <c r="A49" s="11">
        <v>45</v>
      </c>
      <c r="B49" s="12" t="s">
        <v>259</v>
      </c>
      <c r="C49" s="31">
        <v>1</v>
      </c>
    </row>
    <row r="50" spans="1:3" ht="18" customHeight="1">
      <c r="A50" s="11">
        <v>46</v>
      </c>
      <c r="B50" s="12" t="s">
        <v>158</v>
      </c>
      <c r="C50" s="31">
        <v>1</v>
      </c>
    </row>
    <row r="51" spans="1:3" ht="18" customHeight="1">
      <c r="A51" s="11">
        <v>47</v>
      </c>
      <c r="B51" s="12" t="s">
        <v>179</v>
      </c>
      <c r="C51" s="31">
        <v>1</v>
      </c>
    </row>
    <row r="52" spans="1:3" ht="18" customHeight="1">
      <c r="A52" s="11">
        <v>48</v>
      </c>
      <c r="B52" s="12" t="s">
        <v>28</v>
      </c>
      <c r="C52" s="31">
        <v>1</v>
      </c>
    </row>
    <row r="53" spans="1:3" ht="18" customHeight="1">
      <c r="A53" s="13">
        <v>49</v>
      </c>
      <c r="B53" s="14" t="s">
        <v>155</v>
      </c>
      <c r="C53" s="32">
        <v>1</v>
      </c>
    </row>
  </sheetData>
  <sheetProtection/>
  <autoFilter ref="A4:C4">
    <sortState ref="A5:C53">
      <sortCondition descending="1" sortBy="value" ref="C5:C53"/>
    </sortState>
  </autoFilter>
  <mergeCells count="2">
    <mergeCell ref="A1:C1"/>
    <mergeCell ref="A2:C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2017-09-04T18:20:51Z</dcterms:modified>
  <cp:category/>
  <cp:version/>
  <cp:contentType/>
  <cp:contentStatus/>
</cp:coreProperties>
</file>