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'Individuale'!$A$4:$I$163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<sst xmlns="http://schemas.openxmlformats.org/spreadsheetml/2006/main" count="877" uniqueCount="500">
  <si>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</si>
  <si>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</si>
  <si>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</si>
  <si>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</si>
  <si>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</si>
  <si>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</si>
  <si>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</si>
  <si>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</si>
  <si>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</si>
  <si>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</si>
  <si>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</si>
  <si>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</si>
  <si>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MAURIZIO</t>
  </si>
  <si>
    <t>MAURO</t>
  </si>
  <si>
    <t>LUCA</t>
  </si>
  <si>
    <t>CARLO</t>
  </si>
  <si>
    <t>ANTONIO</t>
  </si>
  <si>
    <t>GIUSEPPE</t>
  </si>
  <si>
    <t>FABRIZIO</t>
  </si>
  <si>
    <t>MASSIMO</t>
  </si>
  <si>
    <t>FRANCESCO</t>
  </si>
  <si>
    <t>DOMENICO</t>
  </si>
  <si>
    <t>ROBERTO</t>
  </si>
  <si>
    <t>GIANLUCA</t>
  </si>
  <si>
    <t>MARCO</t>
  </si>
  <si>
    <t>ANDREA</t>
  </si>
  <si>
    <t>ENRICO</t>
  </si>
  <si>
    <t>MARIO</t>
  </si>
  <si>
    <t>ALESSANDRO</t>
  </si>
  <si>
    <t>PAOLO</t>
  </si>
  <si>
    <t>DANIELE</t>
  </si>
  <si>
    <t>ANGELO</t>
  </si>
  <si>
    <t>PIETRO</t>
  </si>
  <si>
    <t>SERGIO</t>
  </si>
  <si>
    <t>UMBERTO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</si>
  <si>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</si>
  <si>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</si>
  <si>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</si>
  <si>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</si>
  <si>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</si>
  <si>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</si>
  <si>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</si>
  <si>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</si>
  <si>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</si>
  <si>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</si>
  <si>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REMO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</si>
  <si>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</si>
  <si>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</si>
  <si>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</si>
  <si>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</si>
  <si>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</si>
  <si>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</si>
  <si>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</si>
  <si>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</si>
  <si>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</si>
  <si>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</si>
  <si>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</si>
  <si>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</si>
  <si>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</si>
  <si>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</si>
  <si>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</si>
  <si>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</si>
  <si>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</si>
  <si>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</si>
  <si>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</si>
  <si>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</si>
  <si>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</si>
  <si>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</si>
  <si>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</si>
  <si>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</si>
  <si>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</si>
  <si>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</si>
  <si>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</si>
  <si>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</si>
  <si>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</si>
  <si>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</si>
  <si>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</si>
  <si>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</si>
  <si>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</si>
  <si>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</si>
  <si>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</si>
  <si>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</si>
  <si>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</si>
  <si>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</si>
  <si>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</si>
  <si>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</si>
  <si>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</si>
  <si>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</si>
  <si>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</si>
  <si>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</si>
  <si>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</si>
  <si>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</si>
  <si>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</si>
  <si>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</si>
  <si>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</si>
  <si>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</si>
  <si>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</si>
  <si>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</si>
  <si>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</si>
  <si>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</si>
  <si>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</si>
  <si>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</si>
  <si>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</si>
  <si>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</si>
  <si>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</si>
  <si>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</si>
  <si>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</si>
  <si>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</si>
  <si>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</si>
  <si>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</si>
  <si>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</si>
  <si>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</si>
  <si>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</si>
  <si>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</si>
  <si>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</si>
  <si>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</si>
  <si>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</si>
  <si>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</si>
  <si>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</si>
  <si>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</si>
  <si>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</si>
  <si>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</si>
  <si>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</si>
  <si>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</si>
  <si>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</si>
  <si>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</si>
  <si>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</si>
  <si>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</si>
  <si>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</si>
  <si>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</si>
  <si>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</si>
  <si>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</si>
  <si>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</si>
  <si>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</si>
  <si>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</si>
  <si>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</si>
  <si>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LUIGI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</si>
  <si>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</si>
  <si>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</si>
  <si>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</si>
  <si>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</si>
  <si>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</si>
  <si>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</si>
  <si>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</si>
  <si>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</si>
  <si>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</si>
  <si>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</si>
  <si>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</si>
  <si>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</si>
  <si>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</si>
  <si>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</si>
  <si>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</si>
  <si>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</si>
  <si>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</si>
  <si>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</si>
  <si>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</si>
  <si>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</si>
  <si>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</si>
  <si>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</si>
  <si>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</si>
  <si>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</si>
  <si>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</si>
  <si>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</si>
  <si>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</si>
  <si>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</si>
  <si>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</si>
  <si>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</si>
  <si>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</si>
  <si>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</si>
  <si>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</si>
  <si>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</si>
  <si>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</si>
  <si>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</si>
  <si>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</si>
  <si>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</si>
  <si>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</si>
  <si>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</si>
  <si>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</si>
  <si>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</si>
  <si>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</si>
  <si>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</si>
  <si>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</si>
  <si>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</si>
  <si>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</si>
  <si>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</si>
  <si>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</si>
  <si>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</si>
  <si>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</si>
  <si>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</si>
  <si>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</si>
  <si>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</si>
  <si>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</si>
  <si>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</si>
  <si>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</si>
  <si>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</si>
  <si>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</si>
  <si>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BRUNO</t>
  </si>
  <si>
    <t>AUGUSTO</t>
  </si>
  <si>
    <t>ANTONELLA</t>
  </si>
  <si>
    <t>CLAUDIO</t>
  </si>
  <si>
    <t>STEFANO</t>
  </si>
  <si>
    <t>FABIO</t>
  </si>
  <si>
    <t>PIERO</t>
  </si>
  <si>
    <t>LEONARDO</t>
  </si>
  <si>
    <t>ETTORE</t>
  </si>
  <si>
    <t>DANIELA</t>
  </si>
  <si>
    <t>COLUCCI</t>
  </si>
  <si>
    <t>PANNONE</t>
  </si>
  <si>
    <t>A.S.D. PODISTICA SOLIDARIETA'</t>
  </si>
  <si>
    <t>SANDRO</t>
  </si>
  <si>
    <t>GAGLIARDI</t>
  </si>
  <si>
    <t>COZZOLINO</t>
  </si>
  <si>
    <t>ALESSIA</t>
  </si>
  <si>
    <t>RICCARDI</t>
  </si>
  <si>
    <t xml:space="preserve"> Domenica 01/10/2017</t>
  </si>
  <si>
    <t>SM35</t>
  </si>
  <si>
    <t>SM45</t>
  </si>
  <si>
    <t>SM40</t>
  </si>
  <si>
    <t>DAVIDE</t>
  </si>
  <si>
    <t>MIRCO</t>
  </si>
  <si>
    <t>POZZI</t>
  </si>
  <si>
    <t>SF45</t>
  </si>
  <si>
    <t>S.S. LAZIO ATLETICA LEGGERA</t>
  </si>
  <si>
    <t>SM50</t>
  </si>
  <si>
    <t>ROSSINI</t>
  </si>
  <si>
    <t>UISP LATINA</t>
  </si>
  <si>
    <t>SF35</t>
  </si>
  <si>
    <t>SM55</t>
  </si>
  <si>
    <t>SM65</t>
  </si>
  <si>
    <t>RUNCARD</t>
  </si>
  <si>
    <t>GIOVANNI</t>
  </si>
  <si>
    <t>TIZIANO</t>
  </si>
  <si>
    <t>SF40</t>
  </si>
  <si>
    <t>VINCENZO</t>
  </si>
  <si>
    <t>MARCELLO</t>
  </si>
  <si>
    <t>FUSCO</t>
  </si>
  <si>
    <t>SM60</t>
  </si>
  <si>
    <t>ARCANGELO</t>
  </si>
  <si>
    <t>MICHELE</t>
  </si>
  <si>
    <t>CAVALIERI</t>
  </si>
  <si>
    <t>RICCARDO</t>
  </si>
  <si>
    <t>MATTEO</t>
  </si>
  <si>
    <t>DI FAZIO</t>
  </si>
  <si>
    <t>ORLANDI</t>
  </si>
  <si>
    <t>PASQUALE</t>
  </si>
  <si>
    <t>TULLIO</t>
  </si>
  <si>
    <t>TAMARA</t>
  </si>
  <si>
    <t>SF50</t>
  </si>
  <si>
    <t>POLSINELLI</t>
  </si>
  <si>
    <t>GAETANO</t>
  </si>
  <si>
    <t>GATTA</t>
  </si>
  <si>
    <t>CARMINE</t>
  </si>
  <si>
    <t>LATTANZI</t>
  </si>
  <si>
    <t>ROBERTA</t>
  </si>
  <si>
    <t>SM70</t>
  </si>
  <si>
    <t>MARIA</t>
  </si>
  <si>
    <t>ERNESTO</t>
  </si>
  <si>
    <t>SPORTING CLUB PETRELLA</t>
  </si>
  <si>
    <t>MARIOTTI</t>
  </si>
  <si>
    <t>UGO</t>
  </si>
  <si>
    <t>MANCUSO</t>
  </si>
  <si>
    <t>PATRIZIA</t>
  </si>
  <si>
    <t>SF55</t>
  </si>
  <si>
    <t>DI BENEDETTO</t>
  </si>
  <si>
    <t>PELLEGRINO</t>
  </si>
  <si>
    <t>ALFONSO</t>
  </si>
  <si>
    <t>SABINA</t>
  </si>
  <si>
    <t>D'URSO</t>
  </si>
  <si>
    <t>ALAN</t>
  </si>
  <si>
    <t>PIERFRANCESCO</t>
  </si>
  <si>
    <t>BARBARA</t>
  </si>
  <si>
    <t>CIRO</t>
  </si>
  <si>
    <t>EZIO</t>
  </si>
  <si>
    <t>SM75</t>
  </si>
  <si>
    <t>ANNAMARIA</t>
  </si>
  <si>
    <t>RUSSO</t>
  </si>
  <si>
    <t>DI MARCO</t>
  </si>
  <si>
    <t>CRETARO</t>
  </si>
  <si>
    <t>SM</t>
  </si>
  <si>
    <t>ASD ERNICA RUNNING</t>
  </si>
  <si>
    <t>TOLINO</t>
  </si>
  <si>
    <t>ATL. ISAURA VALLE DELL'IRNO</t>
  </si>
  <si>
    <t>GENTILE</t>
  </si>
  <si>
    <t>ASD AEQUA TRAIL RUNNING</t>
  </si>
  <si>
    <t>MANSI</t>
  </si>
  <si>
    <t>TEAM ANIMA TRAIL</t>
  </si>
  <si>
    <t>MOTTILLO</t>
  </si>
  <si>
    <t>MARCOCCIO</t>
  </si>
  <si>
    <t>A.S.D. POL. CIOCIARA A.FAVA</t>
  </si>
  <si>
    <t>PROIA</t>
  </si>
  <si>
    <t>ROMATLETICA SALARIA VILLAGE</t>
  </si>
  <si>
    <t>AMENDOLA</t>
  </si>
  <si>
    <t>SEVERINO</t>
  </si>
  <si>
    <t>TEAM DIVINA COSTIERA</t>
  </si>
  <si>
    <t>NAWRATIL</t>
  </si>
  <si>
    <t>ANDREAS</t>
  </si>
  <si>
    <t>VIOLA</t>
  </si>
  <si>
    <t>ASD ATINA TRAIL RUNNING</t>
  </si>
  <si>
    <t>VISOCCHI</t>
  </si>
  <si>
    <t>FORNARI</t>
  </si>
  <si>
    <t>ASD TOP RUN FONDI</t>
  </si>
  <si>
    <t>LUCE</t>
  </si>
  <si>
    <t>EMILIO</t>
  </si>
  <si>
    <t>ASD I LUPI DI MONTE CAIRO</t>
  </si>
  <si>
    <t>COLIPI</t>
  </si>
  <si>
    <t>FRAIOLI</t>
  </si>
  <si>
    <t>AVALLONE</t>
  </si>
  <si>
    <t>POLI GOLFO</t>
  </si>
  <si>
    <t>REA</t>
  </si>
  <si>
    <t>FIORINI</t>
  </si>
  <si>
    <t>FELICE</t>
  </si>
  <si>
    <t>VITTI</t>
  </si>
  <si>
    <t>VALLARIO</t>
  </si>
  <si>
    <t>ATL. OLIMPIC MARINA</t>
  </si>
  <si>
    <t>GIANGRANDE</t>
  </si>
  <si>
    <t>A.S.D. ATLETICA VENAFRO</t>
  </si>
  <si>
    <t>CAPRARO</t>
  </si>
  <si>
    <t>TERSIGNI</t>
  </si>
  <si>
    <t>G.S. CAI SORA</t>
  </si>
  <si>
    <t>MARCO VALERIO</t>
  </si>
  <si>
    <t>PARKS TRAIL PROMOTION SSD</t>
  </si>
  <si>
    <t>ASD MOUNTAIN LAB</t>
  </si>
  <si>
    <t>ASD PIANO MA ARRIVIAMO</t>
  </si>
  <si>
    <t>ZEPPIERI</t>
  </si>
  <si>
    <t>ASCENZI</t>
  </si>
  <si>
    <t>ASD STILE LIBERO I CICLOPI</t>
  </si>
  <si>
    <t>'ASD I LUPI DI MONTE CAIRO'</t>
  </si>
  <si>
    <t>A.S.D. PRINCE</t>
  </si>
  <si>
    <t>PERRELLI</t>
  </si>
  <si>
    <t>LIPPA</t>
  </si>
  <si>
    <t>A.S.D. ATL. MONTICELLANA</t>
  </si>
  <si>
    <t>ANGIONE</t>
  </si>
  <si>
    <t>FERRANTE</t>
  </si>
  <si>
    <t>A.S.D. ATLETICA CECCANO</t>
  </si>
  <si>
    <t>ONOFRIO</t>
  </si>
  <si>
    <t>A.S. ATLETICA CASTELLANA</t>
  </si>
  <si>
    <t>MIRABELLO</t>
  </si>
  <si>
    <t>GRUPPO MILLEPIEDI LADISPOLI</t>
  </si>
  <si>
    <t>DELL'UOMO</t>
  </si>
  <si>
    <t>AMORIELLO</t>
  </si>
  <si>
    <t>ABM PODISTICA ASD</t>
  </si>
  <si>
    <t>TARI</t>
  </si>
  <si>
    <t>CARMELINO</t>
  </si>
  <si>
    <t>MARTINEZ</t>
  </si>
  <si>
    <t>AGUSTIN</t>
  </si>
  <si>
    <t>FILANCIA</t>
  </si>
  <si>
    <t>SANTORO</t>
  </si>
  <si>
    <t>PROIETTI</t>
  </si>
  <si>
    <t>CHRISTIAN</t>
  </si>
  <si>
    <t>FISKY-FED. ITAL. SKYRUNNING</t>
  </si>
  <si>
    <t>STIRPE</t>
  </si>
  <si>
    <t>G.S.D. FIAMME ARGENTO</t>
  </si>
  <si>
    <t>SPERDUTI</t>
  </si>
  <si>
    <t>POD. AMATORI MOROLO - UISP</t>
  </si>
  <si>
    <t>FERRARO</t>
  </si>
  <si>
    <t>TERZINI</t>
  </si>
  <si>
    <t>MASTROMATTEI</t>
  </si>
  <si>
    <t>CRETELLA</t>
  </si>
  <si>
    <t>ANNALISA</t>
  </si>
  <si>
    <t>SF</t>
  </si>
  <si>
    <t>AMALFI COAST SPORT AND MORE</t>
  </si>
  <si>
    <t>ZANZOT</t>
  </si>
  <si>
    <t>G.S. BANCARI ROMANI</t>
  </si>
  <si>
    <t>DIBATTISTA</t>
  </si>
  <si>
    <t>ASD SMART FIT GRAVIVA</t>
  </si>
  <si>
    <t>TOSCANO</t>
  </si>
  <si>
    <t>A.S.D. AMATORI VESUVIO</t>
  </si>
  <si>
    <t>SCARDELLATO</t>
  </si>
  <si>
    <t>A.S.D. ATLETICA SABAUDIA</t>
  </si>
  <si>
    <t>ROMOLO</t>
  </si>
  <si>
    <t>RAMONA</t>
  </si>
  <si>
    <t>ROLLO</t>
  </si>
  <si>
    <t>DELLE CURTI</t>
  </si>
  <si>
    <t>ABRAMO</t>
  </si>
  <si>
    <t>ASD MARATHON CLUB G. BORDIN</t>
  </si>
  <si>
    <t>CERCHIA</t>
  </si>
  <si>
    <t>A.S.D. ATLETICA RIARDO</t>
  </si>
  <si>
    <t>MARSELLA</t>
  </si>
  <si>
    <t>ATL. AMATORI FIAT CASSINO</t>
  </si>
  <si>
    <t>SCOGNAMIGLIO</t>
  </si>
  <si>
    <t>G.S. CELANO</t>
  </si>
  <si>
    <t>NAPPA</t>
  </si>
  <si>
    <t>PIGNATIELLO</t>
  </si>
  <si>
    <t>ASD NEW ATLETICA AFRAGOLA</t>
  </si>
  <si>
    <t>TELLONE</t>
  </si>
  <si>
    <t>A.S.D. PODISTICA MARCIANISE</t>
  </si>
  <si>
    <t>DI MARIO</t>
  </si>
  <si>
    <t>A.S.D. LIRI RUNNERS</t>
  </si>
  <si>
    <t>DURANTE</t>
  </si>
  <si>
    <t>CAROZZA</t>
  </si>
  <si>
    <t>DONATELLA</t>
  </si>
  <si>
    <t>ENTERPRICE SPORT &amp; SERVICE</t>
  </si>
  <si>
    <t>PRELI</t>
  </si>
  <si>
    <t>ASD TORRICE RUNNERS</t>
  </si>
  <si>
    <t>PAESANO</t>
  </si>
  <si>
    <t>JEAN PHILIPPE</t>
  </si>
  <si>
    <t>DE MATTHAEIS</t>
  </si>
  <si>
    <t>DINAMIKA ASD</t>
  </si>
  <si>
    <t>FABBIANO</t>
  </si>
  <si>
    <t>CINZIA</t>
  </si>
  <si>
    <t>BOVE</t>
  </si>
  <si>
    <t>ALMAVERA</t>
  </si>
  <si>
    <t>RAGNO</t>
  </si>
  <si>
    <t>PACITTO</t>
  </si>
  <si>
    <t>CARINCI</t>
  </si>
  <si>
    <t>DE SANTIS</t>
  </si>
  <si>
    <t>MATERIALE</t>
  </si>
  <si>
    <t>CERCIELLO</t>
  </si>
  <si>
    <t>CASCHERA</t>
  </si>
  <si>
    <t>DI GIACINTO</t>
  </si>
  <si>
    <t>ANGELONE</t>
  </si>
  <si>
    <t>NUOVA ATLETICA ISERNIA</t>
  </si>
  <si>
    <t>ASPROMONTE</t>
  </si>
  <si>
    <t>POWER CASAGIOVE</t>
  </si>
  <si>
    <t>MUNNO</t>
  </si>
  <si>
    <t>BARTOLOMEO</t>
  </si>
  <si>
    <t>ASD RUNNING VAIRANO</t>
  </si>
  <si>
    <t>UISP COMITATO LAZIO SUD EST</t>
  </si>
  <si>
    <t>SCANAVINI</t>
  </si>
  <si>
    <t>ASD ATLETICA SABAUDIA OPES</t>
  </si>
  <si>
    <t>DE FEO</t>
  </si>
  <si>
    <t>AEQUA TRAIL RUNNING</t>
  </si>
  <si>
    <t>CELENTANO</t>
  </si>
  <si>
    <t>RONZA</t>
  </si>
  <si>
    <t>CICALA</t>
  </si>
  <si>
    <t>ASD ATLETICA SAN NICOLA</t>
  </si>
  <si>
    <t>CIPRO</t>
  </si>
  <si>
    <t>BELTRAMINI</t>
  </si>
  <si>
    <t>PETRUCCI</t>
  </si>
  <si>
    <t>PLACATI</t>
  </si>
  <si>
    <t>ANNA RITA</t>
  </si>
  <si>
    <t>GUGLIELMO</t>
  </si>
  <si>
    <t>PELUSO</t>
  </si>
  <si>
    <t>ANTONIETTA</t>
  </si>
  <si>
    <t>SETTEVENDEMMIE</t>
  </si>
  <si>
    <t>ASD POD. LUCO DEI MARZI</t>
  </si>
  <si>
    <t>MARIA CONCETTA</t>
  </si>
  <si>
    <t>PALMIERI</t>
  </si>
  <si>
    <t>COLASANTI</t>
  </si>
  <si>
    <t>ASD RUNNERS ELITE CECCANO</t>
  </si>
  <si>
    <t>ANNA FELICITA</t>
  </si>
  <si>
    <t>FIONDA</t>
  </si>
  <si>
    <t>STABILE</t>
  </si>
  <si>
    <t>VITALBA</t>
  </si>
  <si>
    <t>VIRTUS VILLA ADA</t>
  </si>
  <si>
    <t>TURRIZIANI</t>
  </si>
  <si>
    <t>PIGLIACELLI</t>
  </si>
  <si>
    <t>ILAN</t>
  </si>
  <si>
    <t>GOLINO</t>
  </si>
  <si>
    <t>M. CONSIGLIA</t>
  </si>
  <si>
    <t>DI RUSSO</t>
  </si>
  <si>
    <t>GIULIO</t>
  </si>
  <si>
    <t>ASSUNTA</t>
  </si>
  <si>
    <t>D'ARPINO</t>
  </si>
  <si>
    <t>TIMOTEO</t>
  </si>
  <si>
    <t>GINEVRINO</t>
  </si>
  <si>
    <t>FEDERICA</t>
  </si>
  <si>
    <t>BONINI</t>
  </si>
  <si>
    <t>IORIO</t>
  </si>
  <si>
    <t>TATIANA</t>
  </si>
  <si>
    <t>ATL. TUSCULUM</t>
  </si>
  <si>
    <t>VERRECCHIA</t>
  </si>
  <si>
    <t>DELIO</t>
  </si>
  <si>
    <t>TERENZIO</t>
  </si>
  <si>
    <t>DOLAN</t>
  </si>
  <si>
    <t>BARLETTA SPORTIVA</t>
  </si>
  <si>
    <t>SPERA</t>
  </si>
  <si>
    <t>GARABELLO</t>
  </si>
  <si>
    <t>A.S.D. LIBERATLETICA</t>
  </si>
  <si>
    <t>CAVALLARO</t>
  </si>
  <si>
    <t>MERICO</t>
  </si>
  <si>
    <t>LIZZIO</t>
  </si>
  <si>
    <t>MIRABELLA</t>
  </si>
  <si>
    <t>MINOTTI</t>
  </si>
  <si>
    <t>VANESCU</t>
  </si>
  <si>
    <t>IONELA DANIELA</t>
  </si>
  <si>
    <t>ALFANO</t>
  </si>
  <si>
    <t>DI VITO</t>
  </si>
  <si>
    <t>GIOIA</t>
  </si>
  <si>
    <t>CORRADINI</t>
  </si>
  <si>
    <t>PODISTICA PONTINIA</t>
  </si>
  <si>
    <t>OVANI</t>
  </si>
  <si>
    <t>GOLVELLI</t>
  </si>
  <si>
    <t>MARTORELLI</t>
  </si>
  <si>
    <t>BEDIN</t>
  </si>
  <si>
    <t>IDA</t>
  </si>
  <si>
    <t>D'ALESSANDRO</t>
  </si>
  <si>
    <t>G.S. PARACADUTISTI ROMA</t>
  </si>
  <si>
    <t>DEL MEDICO</t>
  </si>
  <si>
    <t>MANUELA</t>
  </si>
  <si>
    <t>FALASCA</t>
  </si>
  <si>
    <t>MARIA ROSARIA</t>
  </si>
  <si>
    <t>CECI</t>
  </si>
  <si>
    <t>ASD NEW PHISICAL CENTER 90</t>
  </si>
  <si>
    <t>MORGANI</t>
  </si>
  <si>
    <t>GIANNITELLI</t>
  </si>
  <si>
    <t>FARINA</t>
  </si>
  <si>
    <t>L'anello del brigante</t>
  </si>
  <si>
    <t>5ª edizione</t>
  </si>
  <si>
    <t xml:space="preserve"> Roccasecca (FR) Italia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</si>
</sst>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4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10"/>
      <color indexed="8"/>
      <name val="Bookman Old Style"/>
      <family val="1"/>
    </font>
    <font>
      <sz val="8"/>
      <name val="Tahoma"/>
      <family val="2"/>
    </font>
    <font>
      <b/>
      <i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7" fillId="3" borderId="0" applyNumberFormat="0" applyBorder="0" applyAlignment="0" applyProtection="0"/>
    <xf numFmtId="0" fontId="34" fillId="4" borderId="0" applyNumberFormat="0" applyBorder="0" applyAlignment="0" applyProtection="0"/>
    <xf numFmtId="0" fontId="7" fillId="5" borderId="0" applyNumberFormat="0" applyBorder="0" applyAlignment="0" applyProtection="0"/>
    <xf numFmtId="0" fontId="34" fillId="6" borderId="0" applyNumberFormat="0" applyBorder="0" applyAlignment="0" applyProtection="0"/>
    <xf numFmtId="0" fontId="7" fillId="7" borderId="0" applyNumberFormat="0" applyBorder="0" applyAlignment="0" applyProtection="0"/>
    <xf numFmtId="0" fontId="34" fillId="8" borderId="0" applyNumberFormat="0" applyBorder="0" applyAlignment="0" applyProtection="0"/>
    <xf numFmtId="0" fontId="7" fillId="9" borderId="0" applyNumberFormat="0" applyBorder="0" applyAlignment="0" applyProtection="0"/>
    <xf numFmtId="0" fontId="34" fillId="10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7" fillId="13" borderId="0" applyNumberFormat="0" applyBorder="0" applyAlignment="0" applyProtection="0"/>
    <xf numFmtId="0" fontId="34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9" borderId="0" applyNumberFormat="0" applyBorder="0" applyAlignment="0" applyProtection="0"/>
    <xf numFmtId="0" fontId="34" fillId="21" borderId="0" applyNumberFormat="0" applyBorder="0" applyAlignment="0" applyProtection="0"/>
    <xf numFmtId="0" fontId="7" fillId="15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1" applyNumberFormat="0" applyAlignment="0" applyProtection="0"/>
    <xf numFmtId="0" fontId="9" fillId="35" borderId="2" applyNumberFormat="0" applyAlignment="0" applyProtection="0"/>
    <xf numFmtId="0" fontId="37" fillId="0" borderId="3" applyNumberFormat="0" applyFill="0" applyAlignment="0" applyProtection="0"/>
    <xf numFmtId="0" fontId="10" fillId="0" borderId="4" applyNumberFormat="0" applyFill="0" applyAlignment="0" applyProtection="0"/>
    <xf numFmtId="0" fontId="38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4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44" borderId="0" applyNumberFormat="0" applyBorder="0" applyAlignment="0" applyProtection="0"/>
    <xf numFmtId="0" fontId="8" fillId="29" borderId="0" applyNumberFormat="0" applyBorder="0" applyAlignment="0" applyProtection="0"/>
    <xf numFmtId="0" fontId="35" fillId="45" borderId="0" applyNumberFormat="0" applyBorder="0" applyAlignment="0" applyProtection="0"/>
    <xf numFmtId="0" fontId="8" fillId="31" borderId="0" applyNumberFormat="0" applyBorder="0" applyAlignment="0" applyProtection="0"/>
    <xf numFmtId="0" fontId="35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8" fillId="0" borderId="12" applyNumberFormat="0" applyFill="0" applyAlignment="0" applyProtection="0"/>
    <xf numFmtId="0" fontId="46" fillId="0" borderId="13" applyNumberFormat="0" applyFill="0" applyAlignment="0" applyProtection="0"/>
    <xf numFmtId="0" fontId="19" fillId="0" borderId="14" applyNumberFormat="0" applyFill="0" applyAlignment="0" applyProtection="0"/>
    <xf numFmtId="0" fontId="47" fillId="0" borderId="15" applyNumberFormat="0" applyFill="0" applyAlignment="0" applyProtection="0"/>
    <xf numFmtId="0" fontId="20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50" fillId="53" borderId="0" applyNumberFormat="0" applyBorder="0" applyAlignment="0" applyProtection="0"/>
    <xf numFmtId="0" fontId="22" fillId="5" borderId="0" applyNumberFormat="0" applyBorder="0" applyAlignment="0" applyProtection="0"/>
    <xf numFmtId="0" fontId="51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6" fillId="55" borderId="28" xfId="0" applyFont="1" applyFill="1" applyBorder="1" applyAlignment="1">
      <alignment vertical="center"/>
    </xf>
    <xf numFmtId="0" fontId="26" fillId="55" borderId="28" xfId="0" applyFont="1" applyFill="1" applyBorder="1" applyAlignment="1">
      <alignment horizontal="center" vertical="center"/>
    </xf>
    <xf numFmtId="164" fontId="26" fillId="55" borderId="29" xfId="0" applyNumberFormat="1" applyFont="1" applyFill="1" applyBorder="1" applyAlignment="1">
      <alignment horizontal="center" vertical="center"/>
    </xf>
    <xf numFmtId="1" fontId="27" fillId="56" borderId="30" xfId="0" applyNumberFormat="1" applyFont="1" applyFill="1" applyBorder="1" applyAlignment="1">
      <alignment horizontal="center" vertical="center" wrapText="1"/>
    </xf>
    <xf numFmtId="1" fontId="28" fillId="56" borderId="31" xfId="0" applyNumberFormat="1" applyFont="1" applyFill="1" applyBorder="1" applyAlignment="1">
      <alignment horizontal="center" vertical="center" wrapText="1"/>
    </xf>
    <xf numFmtId="0" fontId="28" fillId="56" borderId="31" xfId="0" applyFont="1" applyFill="1" applyBorder="1" applyAlignment="1">
      <alignment horizontal="center" vertical="center" wrapText="1"/>
    </xf>
    <xf numFmtId="0" fontId="27" fillId="56" borderId="31" xfId="0" applyFont="1" applyFill="1" applyBorder="1" applyAlignment="1">
      <alignment horizontal="center" vertical="center" wrapText="1"/>
    </xf>
    <xf numFmtId="21" fontId="28" fillId="56" borderId="31" xfId="0" applyNumberFormat="1" applyFont="1" applyFill="1" applyBorder="1" applyAlignment="1">
      <alignment horizontal="center" vertical="center" wrapText="1"/>
    </xf>
    <xf numFmtId="0" fontId="29" fillId="56" borderId="31" xfId="0" applyFont="1" applyFill="1" applyBorder="1" applyAlignment="1">
      <alignment horizontal="center" vertical="center" wrapText="1"/>
    </xf>
    <xf numFmtId="0" fontId="29" fillId="56" borderId="32" xfId="0" applyFont="1" applyFill="1" applyBorder="1" applyAlignment="1">
      <alignment horizontal="center" vertical="center" wrapText="1"/>
    </xf>
    <xf numFmtId="1" fontId="27" fillId="56" borderId="33" xfId="0" applyNumberFormat="1" applyFont="1" applyFill="1" applyBorder="1" applyAlignment="1">
      <alignment horizontal="center" vertical="center" wrapText="1"/>
    </xf>
    <xf numFmtId="0" fontId="27" fillId="56" borderId="28" xfId="0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1" fontId="27" fillId="56" borderId="34" xfId="0" applyNumberFormat="1" applyFont="1" applyFill="1" applyBorder="1" applyAlignment="1">
      <alignment horizontal="center" vertical="center" wrapText="1"/>
    </xf>
    <xf numFmtId="0" fontId="27" fillId="56" borderId="35" xfId="0" applyFont="1" applyFill="1" applyBorder="1" applyAlignment="1">
      <alignment horizontal="center" vertical="center" wrapText="1"/>
    </xf>
    <xf numFmtId="0" fontId="28" fillId="56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21" fontId="25" fillId="0" borderId="42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8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6" fillId="55" borderId="33" xfId="0" applyFont="1" applyFill="1" applyBorder="1" applyAlignment="1">
      <alignment horizontal="center" vertical="center"/>
    </xf>
    <xf numFmtId="21" fontId="25" fillId="0" borderId="4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1" fillId="56" borderId="43" xfId="0" applyFont="1" applyFill="1" applyBorder="1" applyAlignment="1">
      <alignment horizontal="center" vertical="center"/>
    </xf>
    <xf numFmtId="0" fontId="1" fillId="56" borderId="44" xfId="0" applyFont="1" applyFill="1" applyBorder="1" applyAlignment="1">
      <alignment horizontal="center" vertical="center"/>
    </xf>
    <xf numFmtId="0" fontId="1" fillId="56" borderId="45" xfId="0" applyFont="1" applyFill="1" applyBorder="1" applyAlignment="1">
      <alignment horizontal="center" vertical="center"/>
    </xf>
    <xf numFmtId="0" fontId="30" fillId="56" borderId="46" xfId="0" applyFont="1" applyFill="1" applyBorder="1" applyAlignment="1">
      <alignment horizontal="center" vertical="center"/>
    </xf>
    <xf numFmtId="0" fontId="30" fillId="56" borderId="0" xfId="0" applyFont="1" applyFill="1" applyBorder="1" applyAlignment="1">
      <alignment horizontal="center" vertical="center"/>
    </xf>
    <xf numFmtId="0" fontId="30" fillId="56" borderId="47" xfId="0" applyFont="1" applyFill="1" applyBorder="1" applyAlignment="1">
      <alignment horizontal="center" vertical="center"/>
    </xf>
    <xf numFmtId="0" fontId="6" fillId="56" borderId="43" xfId="0" applyFont="1" applyFill="1" applyBorder="1" applyAlignment="1">
      <alignment horizontal="center" vertical="center" wrapText="1"/>
    </xf>
    <xf numFmtId="0" fontId="6" fillId="56" borderId="44" xfId="0" applyFont="1" applyFill="1" applyBorder="1" applyAlignment="1">
      <alignment horizontal="center" vertical="center" wrapText="1"/>
    </xf>
    <xf numFmtId="0" fontId="6" fillId="56" borderId="45" xfId="0" applyFont="1" applyFill="1" applyBorder="1" applyAlignment="1">
      <alignment horizontal="center" vertical="center" wrapText="1"/>
    </xf>
    <xf numFmtId="0" fontId="27" fillId="55" borderId="46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47" xfId="0" applyFont="1" applyFill="1" applyBorder="1" applyAlignment="1">
      <alignment horizontal="center" vertical="center"/>
    </xf>
    <xf numFmtId="0" fontId="53" fillId="57" borderId="37" xfId="0" applyFont="1" applyFill="1" applyBorder="1" applyAlignment="1">
      <alignment horizontal="center" vertical="center"/>
    </xf>
    <xf numFmtId="0" fontId="53" fillId="57" borderId="38" xfId="0" applyFont="1" applyFill="1" applyBorder="1" applyAlignment="1">
      <alignment vertical="center"/>
    </xf>
    <xf numFmtId="0" fontId="53" fillId="57" borderId="38" xfId="0" applyFont="1" applyFill="1" applyBorder="1" applyAlignment="1">
      <alignment horizontal="center" vertical="center"/>
    </xf>
    <xf numFmtId="21" fontId="53" fillId="57" borderId="38" xfId="0" applyNumberFormat="1" applyFont="1" applyFill="1" applyBorder="1" applyAlignment="1">
      <alignment horizontal="center" vertical="center"/>
    </xf>
    <xf numFmtId="21" fontId="53" fillId="57" borderId="39" xfId="0" applyNumberFormat="1" applyFont="1" applyFill="1" applyBorder="1" applyAlignment="1">
      <alignment horizontal="center" vertical="center"/>
    </xf>
    <xf numFmtId="0" fontId="53" fillId="57" borderId="24" xfId="0" applyFont="1" applyFill="1" applyBorder="1" applyAlignment="1">
      <alignment horizontal="center" vertical="center"/>
    </xf>
    <xf numFmtId="0" fontId="53" fillId="57" borderId="25" xfId="0" applyFont="1" applyFill="1" applyBorder="1" applyAlignment="1">
      <alignment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 vertical="center"/>
    </xf>
    <xf numFmtId="0" fontId="53" fillId="57" borderId="49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6" t="s">
        <v>497</v>
      </c>
      <c r="B1" s="47"/>
      <c r="C1" s="47"/>
      <c r="D1" s="47"/>
      <c r="E1" s="47"/>
      <c r="F1" s="47"/>
      <c r="G1" s="47"/>
      <c r="H1" s="47"/>
      <c r="I1" s="48"/>
    </row>
    <row r="2" spans="1:9" ht="24" customHeight="1">
      <c r="A2" s="49" t="s">
        <v>498</v>
      </c>
      <c r="B2" s="50"/>
      <c r="C2" s="50"/>
      <c r="D2" s="50"/>
      <c r="E2" s="50"/>
      <c r="F2" s="50"/>
      <c r="G2" s="50"/>
      <c r="H2" s="50"/>
      <c r="I2" s="51"/>
    </row>
    <row r="3" spans="1:9" ht="24" customHeight="1">
      <c r="A3" s="43"/>
      <c r="B3" s="16" t="s">
        <v>499</v>
      </c>
      <c r="C3" s="16"/>
      <c r="D3" s="17"/>
      <c r="E3" s="16" t="s">
        <v>214</v>
      </c>
      <c r="F3" s="17"/>
      <c r="G3" s="16"/>
      <c r="H3" s="17" t="s">
        <v>0</v>
      </c>
      <c r="I3" s="18">
        <v>19</v>
      </c>
    </row>
    <row r="4" spans="1:9" ht="24" customHeight="1">
      <c r="A4" s="19" t="s">
        <v>1</v>
      </c>
      <c r="B4" s="20" t="s">
        <v>2</v>
      </c>
      <c r="C4" s="21" t="s">
        <v>3</v>
      </c>
      <c r="D4" s="21" t="s">
        <v>4</v>
      </c>
      <c r="E4" s="22" t="s">
        <v>5</v>
      </c>
      <c r="F4" s="23" t="s">
        <v>9</v>
      </c>
      <c r="G4" s="21" t="s">
        <v>6</v>
      </c>
      <c r="H4" s="24" t="s">
        <v>7</v>
      </c>
      <c r="I4" s="25" t="s">
        <v>8</v>
      </c>
    </row>
    <row r="5" spans="1:19" s="3" customFormat="1" ht="18" customHeight="1">
      <c r="A5" s="7" t="s">
        <v>35</v>
      </c>
      <c r="B5" s="40" t="s">
        <v>277</v>
      </c>
      <c r="C5" s="40" t="s">
        <v>25</v>
      </c>
      <c r="D5" s="8" t="s">
        <v>278</v>
      </c>
      <c r="E5" s="40" t="s">
        <v>279</v>
      </c>
      <c r="F5" s="38">
        <v>0.07209490740740741</v>
      </c>
      <c r="G5" s="8" t="str">
        <f>TEXT(INT((HOUR(F5)*3600+MINUTE(F5)*60+SECOND(F5))/$I$3/60),"0")&amp;"."&amp;TEXT(MOD((HOUR(F5)*3600+MINUTE(F5)*60+SECOND(F5))/$I$3,60),"00")&amp;"/km"</f>
        <v>5.28/km</v>
      </c>
      <c r="H5" s="38">
        <f>F5-$F$5</f>
        <v>0</v>
      </c>
      <c r="I5" s="9">
        <f>F5-INDEX($F$5:$F$165,MATCH(D5,$D$5:$D$165,0))</f>
        <v>0</v>
      </c>
      <c r="M5" s="45"/>
      <c r="N5" s="45"/>
      <c r="O5" s="45"/>
      <c r="P5" s="45"/>
      <c r="Q5" s="45"/>
      <c r="R5" s="45"/>
      <c r="S5" s="45"/>
    </row>
    <row r="6" spans="1:19" s="3" customFormat="1" ht="18" customHeight="1">
      <c r="A6" s="32" t="s">
        <v>36</v>
      </c>
      <c r="B6" s="41" t="s">
        <v>280</v>
      </c>
      <c r="C6" s="41" t="s">
        <v>230</v>
      </c>
      <c r="D6" s="33" t="s">
        <v>216</v>
      </c>
      <c r="E6" s="41" t="s">
        <v>281</v>
      </c>
      <c r="F6" s="39">
        <v>0.07307870370370372</v>
      </c>
      <c r="G6" s="33" t="str">
        <f aca="true" t="shared" si="0" ref="G6:G21">TEXT(INT((HOUR(F6)*3600+MINUTE(F6)*60+SECOND(F6))/$I$3/60),"0")&amp;"."&amp;TEXT(MOD((HOUR(F6)*3600+MINUTE(F6)*60+SECOND(F6))/$I$3,60),"00")&amp;"/km"</f>
        <v>5.32/km</v>
      </c>
      <c r="H6" s="39">
        <f aca="true" t="shared" si="1" ref="H6:H21">F6-$F$5</f>
        <v>0.000983796296296302</v>
      </c>
      <c r="I6" s="34">
        <f>F6-INDEX($F$5:$F$165,MATCH(D6,$D$5:$D$165,0))</f>
        <v>0</v>
      </c>
      <c r="M6" s="45"/>
      <c r="N6" s="45"/>
      <c r="O6" s="45"/>
      <c r="P6" s="45"/>
      <c r="Q6" s="45"/>
      <c r="R6" s="45"/>
      <c r="S6" s="45"/>
    </row>
    <row r="7" spans="1:19" s="3" customFormat="1" ht="18" customHeight="1">
      <c r="A7" s="32" t="s">
        <v>37</v>
      </c>
      <c r="B7" s="41" t="s">
        <v>282</v>
      </c>
      <c r="C7" s="41" t="s">
        <v>17</v>
      </c>
      <c r="D7" s="33" t="s">
        <v>278</v>
      </c>
      <c r="E7" s="41" t="s">
        <v>283</v>
      </c>
      <c r="F7" s="39">
        <v>0.07377314814814816</v>
      </c>
      <c r="G7" s="33" t="str">
        <f t="shared" si="0"/>
        <v>5.35/km</v>
      </c>
      <c r="H7" s="39">
        <f t="shared" si="1"/>
        <v>0.001678240740740744</v>
      </c>
      <c r="I7" s="34">
        <f>F7-INDEX($F$5:$F$165,MATCH(D7,$D$5:$D$165,0))</f>
        <v>0.001678240740740744</v>
      </c>
      <c r="M7" s="45"/>
      <c r="N7" s="45"/>
      <c r="O7" s="45"/>
      <c r="P7" s="45"/>
      <c r="Q7" s="45"/>
      <c r="R7" s="45"/>
      <c r="S7" s="45"/>
    </row>
    <row r="8" spans="1:19" s="3" customFormat="1" ht="18" customHeight="1">
      <c r="A8" s="32" t="s">
        <v>38</v>
      </c>
      <c r="B8" s="41" t="s">
        <v>284</v>
      </c>
      <c r="C8" s="41" t="s">
        <v>203</v>
      </c>
      <c r="D8" s="33" t="s">
        <v>216</v>
      </c>
      <c r="E8" s="41" t="s">
        <v>285</v>
      </c>
      <c r="F8" s="39">
        <v>0.07399305555555556</v>
      </c>
      <c r="G8" s="33" t="str">
        <f t="shared" si="0"/>
        <v>5.36/km</v>
      </c>
      <c r="H8" s="39">
        <f t="shared" si="1"/>
        <v>0.0018981481481481488</v>
      </c>
      <c r="I8" s="34">
        <f>F8-INDEX($F$5:$F$165,MATCH(D8,$D$5:$D$165,0))</f>
        <v>0.0009143518518518468</v>
      </c>
      <c r="M8" s="45"/>
      <c r="N8" s="45"/>
      <c r="O8" s="45"/>
      <c r="P8" s="45"/>
      <c r="Q8" s="45"/>
      <c r="R8" s="45"/>
      <c r="S8" s="45"/>
    </row>
    <row r="9" spans="1:19" s="3" customFormat="1" ht="18" customHeight="1">
      <c r="A9" s="32" t="s">
        <v>39</v>
      </c>
      <c r="B9" s="41" t="s">
        <v>286</v>
      </c>
      <c r="C9" s="41" t="s">
        <v>17</v>
      </c>
      <c r="D9" s="33" t="s">
        <v>215</v>
      </c>
      <c r="E9" s="41" t="s">
        <v>229</v>
      </c>
      <c r="F9" s="39">
        <v>0.07490740740740741</v>
      </c>
      <c r="G9" s="33" t="str">
        <f t="shared" si="0"/>
        <v>5.41/km</v>
      </c>
      <c r="H9" s="39">
        <f t="shared" si="1"/>
        <v>0.0028124999999999956</v>
      </c>
      <c r="I9" s="34">
        <f>F9-INDEX($F$5:$F$165,MATCH(D9,$D$5:$D$165,0))</f>
        <v>0</v>
      </c>
      <c r="M9" s="45"/>
      <c r="N9" s="45"/>
      <c r="O9" s="45"/>
      <c r="P9" s="45"/>
      <c r="Q9" s="45"/>
      <c r="R9" s="45"/>
      <c r="S9" s="45"/>
    </row>
    <row r="10" spans="1:19" s="3" customFormat="1" ht="18" customHeight="1">
      <c r="A10" s="32" t="s">
        <v>40</v>
      </c>
      <c r="B10" s="41" t="s">
        <v>287</v>
      </c>
      <c r="C10" s="41" t="s">
        <v>265</v>
      </c>
      <c r="D10" s="33" t="s">
        <v>216</v>
      </c>
      <c r="E10" s="41" t="s">
        <v>288</v>
      </c>
      <c r="F10" s="39">
        <v>0.07649305555555556</v>
      </c>
      <c r="G10" s="33" t="str">
        <f t="shared" si="0"/>
        <v>5.48/km</v>
      </c>
      <c r="H10" s="39">
        <f t="shared" si="1"/>
        <v>0.004398148148148151</v>
      </c>
      <c r="I10" s="34">
        <f>F10-INDEX($F$5:$F$165,MATCH(D10,$D$5:$D$165,0))</f>
        <v>0.003414351851851849</v>
      </c>
      <c r="M10" s="45"/>
      <c r="N10" s="45"/>
      <c r="O10" s="45"/>
      <c r="P10" s="45"/>
      <c r="Q10" s="45"/>
      <c r="R10" s="45"/>
      <c r="S10" s="45"/>
    </row>
    <row r="11" spans="1:19" s="3" customFormat="1" ht="18" customHeight="1">
      <c r="A11" s="32" t="s">
        <v>41</v>
      </c>
      <c r="B11" s="41" t="s">
        <v>289</v>
      </c>
      <c r="C11" s="41" t="s">
        <v>230</v>
      </c>
      <c r="D11" s="33" t="s">
        <v>278</v>
      </c>
      <c r="E11" s="41" t="s">
        <v>290</v>
      </c>
      <c r="F11" s="39">
        <v>0.07923611111111112</v>
      </c>
      <c r="G11" s="33" t="str">
        <f t="shared" si="0"/>
        <v>6.00/km</v>
      </c>
      <c r="H11" s="39">
        <f t="shared" si="1"/>
        <v>0.007141203703703705</v>
      </c>
      <c r="I11" s="34">
        <f>F11-INDEX($F$5:$F$165,MATCH(D11,$D$5:$D$165,0))</f>
        <v>0.007141203703703705</v>
      </c>
      <c r="M11" s="45"/>
      <c r="N11" s="45"/>
      <c r="O11" s="45"/>
      <c r="P11" s="45"/>
      <c r="Q11" s="45"/>
      <c r="R11" s="45"/>
      <c r="S11" s="45"/>
    </row>
    <row r="12" spans="1:19" s="3" customFormat="1" ht="18" customHeight="1">
      <c r="A12" s="32" t="s">
        <v>42</v>
      </c>
      <c r="B12" s="41" t="s">
        <v>291</v>
      </c>
      <c r="C12" s="41" t="s">
        <v>251</v>
      </c>
      <c r="D12" s="33" t="s">
        <v>278</v>
      </c>
      <c r="E12" s="41" t="s">
        <v>285</v>
      </c>
      <c r="F12" s="39">
        <v>0.07969907407407407</v>
      </c>
      <c r="G12" s="33" t="str">
        <f t="shared" si="0"/>
        <v>6.02/km</v>
      </c>
      <c r="H12" s="39">
        <f t="shared" si="1"/>
        <v>0.007604166666666662</v>
      </c>
      <c r="I12" s="34">
        <f>F12-INDEX($F$5:$F$165,MATCH(D12,$D$5:$D$165,0))</f>
        <v>0.007604166666666662</v>
      </c>
      <c r="M12" s="45"/>
      <c r="N12" s="45"/>
      <c r="O12" s="45"/>
      <c r="P12" s="45"/>
      <c r="Q12" s="45"/>
      <c r="R12" s="45"/>
      <c r="S12" s="45"/>
    </row>
    <row r="13" spans="1:19" s="3" customFormat="1" ht="18" customHeight="1">
      <c r="A13" s="32" t="s">
        <v>43</v>
      </c>
      <c r="B13" s="41" t="s">
        <v>292</v>
      </c>
      <c r="C13" s="41" t="s">
        <v>241</v>
      </c>
      <c r="D13" s="33" t="s">
        <v>216</v>
      </c>
      <c r="E13" s="41" t="s">
        <v>293</v>
      </c>
      <c r="F13" s="39">
        <v>0.0804861111111111</v>
      </c>
      <c r="G13" s="33" t="str">
        <f t="shared" si="0"/>
        <v>6.06/km</v>
      </c>
      <c r="H13" s="39">
        <f t="shared" si="1"/>
        <v>0.008391203703703692</v>
      </c>
      <c r="I13" s="34">
        <f>F13-INDEX($F$5:$F$165,MATCH(D13,$D$5:$D$165,0))</f>
        <v>0.00740740740740739</v>
      </c>
      <c r="M13" s="45"/>
      <c r="N13" s="45"/>
      <c r="O13" s="45"/>
      <c r="P13" s="45"/>
      <c r="Q13" s="45"/>
      <c r="R13" s="45"/>
      <c r="S13" s="45"/>
    </row>
    <row r="14" spans="1:19" s="3" customFormat="1" ht="18" customHeight="1">
      <c r="A14" s="32" t="s">
        <v>44</v>
      </c>
      <c r="B14" s="41" t="s">
        <v>294</v>
      </c>
      <c r="C14" s="41" t="s">
        <v>295</v>
      </c>
      <c r="D14" s="33" t="s">
        <v>215</v>
      </c>
      <c r="E14" s="41" t="s">
        <v>257</v>
      </c>
      <c r="F14" s="39">
        <v>0.08162037037037037</v>
      </c>
      <c r="G14" s="33" t="str">
        <f t="shared" si="0"/>
        <v>6.11/km</v>
      </c>
      <c r="H14" s="39">
        <f t="shared" si="1"/>
        <v>0.009525462962962958</v>
      </c>
      <c r="I14" s="34">
        <f>F14-INDEX($F$5:$F$165,MATCH(D14,$D$5:$D$165,0))</f>
        <v>0.006712962962962962</v>
      </c>
      <c r="M14" s="45"/>
      <c r="N14" s="45"/>
      <c r="O14" s="45"/>
      <c r="P14" s="45"/>
      <c r="Q14" s="45"/>
      <c r="R14" s="45"/>
      <c r="S14" s="45"/>
    </row>
    <row r="15" spans="1:19" s="3" customFormat="1" ht="18" customHeight="1">
      <c r="A15" s="32" t="s">
        <v>46</v>
      </c>
      <c r="B15" s="41" t="s">
        <v>296</v>
      </c>
      <c r="C15" s="41" t="s">
        <v>29</v>
      </c>
      <c r="D15" s="33" t="s">
        <v>215</v>
      </c>
      <c r="E15" s="41" t="s">
        <v>297</v>
      </c>
      <c r="F15" s="39">
        <v>0.08534722222222223</v>
      </c>
      <c r="G15" s="33" t="str">
        <f t="shared" si="0"/>
        <v>6.28/km</v>
      </c>
      <c r="H15" s="39">
        <f t="shared" si="1"/>
        <v>0.013252314814814814</v>
      </c>
      <c r="I15" s="34">
        <f>F15-INDEX($F$5:$F$165,MATCH(D15,$D$5:$D$165,0))</f>
        <v>0.010439814814814818</v>
      </c>
      <c r="M15" s="45"/>
      <c r="N15" s="45"/>
      <c r="O15" s="45"/>
      <c r="P15" s="45"/>
      <c r="Q15" s="45"/>
      <c r="R15" s="45"/>
      <c r="S15" s="45"/>
    </row>
    <row r="16" spans="1:19" s="3" customFormat="1" ht="18" customHeight="1">
      <c r="A16" s="32" t="s">
        <v>47</v>
      </c>
      <c r="B16" s="41" t="s">
        <v>298</v>
      </c>
      <c r="C16" s="41" t="s">
        <v>22</v>
      </c>
      <c r="D16" s="33" t="s">
        <v>216</v>
      </c>
      <c r="E16" s="41" t="s">
        <v>297</v>
      </c>
      <c r="F16" s="39">
        <v>0.08548611111111111</v>
      </c>
      <c r="G16" s="33" t="str">
        <f t="shared" si="0"/>
        <v>6.29/km</v>
      </c>
      <c r="H16" s="39">
        <f t="shared" si="1"/>
        <v>0.013391203703703697</v>
      </c>
      <c r="I16" s="34">
        <f>F16-INDEX($F$5:$F$165,MATCH(D16,$D$5:$D$165,0))</f>
        <v>0.012407407407407395</v>
      </c>
      <c r="M16" s="45"/>
      <c r="N16" s="45"/>
      <c r="O16" s="45"/>
      <c r="P16" s="45"/>
      <c r="Q16" s="45"/>
      <c r="R16" s="45"/>
      <c r="S16" s="45"/>
    </row>
    <row r="17" spans="1:19" s="3" customFormat="1" ht="18" customHeight="1">
      <c r="A17" s="32" t="s">
        <v>48</v>
      </c>
      <c r="B17" s="41" t="s">
        <v>299</v>
      </c>
      <c r="C17" s="41" t="s">
        <v>237</v>
      </c>
      <c r="D17" s="33" t="s">
        <v>216</v>
      </c>
      <c r="E17" s="41" t="s">
        <v>300</v>
      </c>
      <c r="F17" s="39">
        <v>0.08586805555555556</v>
      </c>
      <c r="G17" s="33" t="str">
        <f t="shared" si="0"/>
        <v>6.30/km</v>
      </c>
      <c r="H17" s="39">
        <f t="shared" si="1"/>
        <v>0.013773148148148145</v>
      </c>
      <c r="I17" s="34">
        <f>F17-INDEX($F$5:$F$165,MATCH(D17,$D$5:$D$165,0))</f>
        <v>0.012789351851851843</v>
      </c>
      <c r="M17" s="45"/>
      <c r="N17" s="45"/>
      <c r="O17" s="45"/>
      <c r="P17" s="45"/>
      <c r="Q17" s="45"/>
      <c r="R17" s="45"/>
      <c r="S17" s="45"/>
    </row>
    <row r="18" spans="1:19" s="3" customFormat="1" ht="18" customHeight="1">
      <c r="A18" s="32" t="s">
        <v>49</v>
      </c>
      <c r="B18" s="41" t="s">
        <v>301</v>
      </c>
      <c r="C18" s="41" t="s">
        <v>302</v>
      </c>
      <c r="D18" s="33" t="s">
        <v>227</v>
      </c>
      <c r="E18" s="41" t="s">
        <v>281</v>
      </c>
      <c r="F18" s="39">
        <v>0.08659722222222221</v>
      </c>
      <c r="G18" s="33" t="str">
        <f t="shared" si="0"/>
        <v>6.34/km</v>
      </c>
      <c r="H18" s="39">
        <f t="shared" si="1"/>
        <v>0.014502314814814801</v>
      </c>
      <c r="I18" s="34">
        <f>F18-INDEX($F$5:$F$165,MATCH(D18,$D$5:$D$165,0))</f>
        <v>0</v>
      </c>
      <c r="M18" s="45"/>
      <c r="N18" s="45"/>
      <c r="O18" s="45"/>
      <c r="P18" s="45"/>
      <c r="Q18" s="45"/>
      <c r="R18" s="45"/>
      <c r="S18" s="45"/>
    </row>
    <row r="19" spans="1:19" s="3" customFormat="1" ht="18" customHeight="1">
      <c r="A19" s="32" t="s">
        <v>50</v>
      </c>
      <c r="B19" s="41" t="s">
        <v>267</v>
      </c>
      <c r="C19" s="41" t="s">
        <v>197</v>
      </c>
      <c r="D19" s="33" t="s">
        <v>278</v>
      </c>
      <c r="E19" s="41" t="s">
        <v>303</v>
      </c>
      <c r="F19" s="39">
        <v>0.08726851851851852</v>
      </c>
      <c r="G19" s="33" t="str">
        <f t="shared" si="0"/>
        <v>6.37/km</v>
      </c>
      <c r="H19" s="39">
        <f t="shared" si="1"/>
        <v>0.01517361111111111</v>
      </c>
      <c r="I19" s="34">
        <f>F19-INDEX($F$5:$F$165,MATCH(D19,$D$5:$D$165,0))</f>
        <v>0.01517361111111111</v>
      </c>
      <c r="M19" s="45"/>
      <c r="N19" s="45"/>
      <c r="O19" s="45"/>
      <c r="P19" s="45"/>
      <c r="Q19" s="45"/>
      <c r="R19" s="45"/>
      <c r="S19" s="45"/>
    </row>
    <row r="20" spans="1:19" s="3" customFormat="1" ht="18" customHeight="1">
      <c r="A20" s="32" t="s">
        <v>51</v>
      </c>
      <c r="B20" s="41" t="s">
        <v>304</v>
      </c>
      <c r="C20" s="41" t="s">
        <v>230</v>
      </c>
      <c r="D20" s="33" t="s">
        <v>223</v>
      </c>
      <c r="E20" s="41" t="s">
        <v>297</v>
      </c>
      <c r="F20" s="39">
        <v>0.08743055555555555</v>
      </c>
      <c r="G20" s="33" t="str">
        <f t="shared" si="0"/>
        <v>6.38/km</v>
      </c>
      <c r="H20" s="39">
        <f t="shared" si="1"/>
        <v>0.01533564814814814</v>
      </c>
      <c r="I20" s="34">
        <f>F20-INDEX($F$5:$F$165,MATCH(D20,$D$5:$D$165,0))</f>
        <v>0</v>
      </c>
      <c r="M20" s="45"/>
      <c r="N20" s="45"/>
      <c r="O20" s="45"/>
      <c r="P20" s="45"/>
      <c r="Q20" s="45"/>
      <c r="R20" s="45"/>
      <c r="S20" s="45"/>
    </row>
    <row r="21" spans="1:19" ht="18" customHeight="1">
      <c r="A21" s="32" t="s">
        <v>52</v>
      </c>
      <c r="B21" s="41" t="s">
        <v>305</v>
      </c>
      <c r="C21" s="41" t="s">
        <v>27</v>
      </c>
      <c r="D21" s="33" t="s">
        <v>227</v>
      </c>
      <c r="E21" s="41" t="s">
        <v>288</v>
      </c>
      <c r="F21" s="39">
        <v>0.08784722222222223</v>
      </c>
      <c r="G21" s="33" t="str">
        <f t="shared" si="0"/>
        <v>6.39/km</v>
      </c>
      <c r="H21" s="39">
        <f t="shared" si="1"/>
        <v>0.015752314814814816</v>
      </c>
      <c r="I21" s="34">
        <f>F21-INDEX($F$5:$F$165,MATCH(D21,$D$5:$D$165,0))</f>
        <v>0.001250000000000015</v>
      </c>
      <c r="M21" s="45"/>
      <c r="N21" s="45"/>
      <c r="O21" s="45"/>
      <c r="P21" s="45"/>
      <c r="Q21" s="45"/>
      <c r="R21" s="45"/>
      <c r="S21" s="45"/>
    </row>
    <row r="22" spans="1:19" ht="18" customHeight="1">
      <c r="A22" s="32" t="s">
        <v>53</v>
      </c>
      <c r="B22" s="41" t="s">
        <v>306</v>
      </c>
      <c r="C22" s="41" t="s">
        <v>15</v>
      </c>
      <c r="D22" s="33" t="s">
        <v>217</v>
      </c>
      <c r="E22" s="41" t="s">
        <v>307</v>
      </c>
      <c r="F22" s="39">
        <v>0.08837962962962963</v>
      </c>
      <c r="G22" s="33" t="str">
        <f aca="true" t="shared" si="2" ref="G22:G28">TEXT(INT((HOUR(F22)*3600+MINUTE(F22)*60+SECOND(F22))/$I$3/60),"0")&amp;"."&amp;TEXT(MOD((HOUR(F22)*3600+MINUTE(F22)*60+SECOND(F22))/$I$3,60),"00")&amp;"/km"</f>
        <v>6.42/km</v>
      </c>
      <c r="H22" s="39">
        <f aca="true" t="shared" si="3" ref="H22:H28">F22-$F$5</f>
        <v>0.016284722222222214</v>
      </c>
      <c r="I22" s="34">
        <f>F22-INDEX($F$5:$F$165,MATCH(D22,$D$5:$D$165,0))</f>
        <v>0</v>
      </c>
      <c r="M22" s="45"/>
      <c r="N22" s="45"/>
      <c r="O22" s="45"/>
      <c r="P22" s="45"/>
      <c r="Q22" s="45"/>
      <c r="R22" s="45"/>
      <c r="S22" s="45"/>
    </row>
    <row r="23" spans="1:19" ht="18" customHeight="1">
      <c r="A23" s="32" t="s">
        <v>54</v>
      </c>
      <c r="B23" s="41" t="s">
        <v>308</v>
      </c>
      <c r="C23" s="41" t="s">
        <v>13</v>
      </c>
      <c r="D23" s="33" t="s">
        <v>223</v>
      </c>
      <c r="E23" s="41" t="s">
        <v>288</v>
      </c>
      <c r="F23" s="39">
        <v>0.08848379629629628</v>
      </c>
      <c r="G23" s="33" t="str">
        <f t="shared" si="2"/>
        <v>6.42/km</v>
      </c>
      <c r="H23" s="39">
        <f t="shared" si="3"/>
        <v>0.01638888888888887</v>
      </c>
      <c r="I23" s="34">
        <f>F23-INDEX($F$5:$F$165,MATCH(D23,$D$5:$D$165,0))</f>
        <v>0.0010532407407407296</v>
      </c>
      <c r="M23" s="45"/>
      <c r="N23" s="45"/>
      <c r="O23" s="45"/>
      <c r="P23" s="45"/>
      <c r="Q23" s="45"/>
      <c r="R23" s="45"/>
      <c r="S23" s="45"/>
    </row>
    <row r="24" spans="1:19" ht="18" customHeight="1">
      <c r="A24" s="32" t="s">
        <v>55</v>
      </c>
      <c r="B24" s="41" t="s">
        <v>309</v>
      </c>
      <c r="C24" s="41" t="s">
        <v>310</v>
      </c>
      <c r="D24" s="33" t="s">
        <v>236</v>
      </c>
      <c r="E24" s="41" t="s">
        <v>288</v>
      </c>
      <c r="F24" s="39">
        <v>0.08873842592592592</v>
      </c>
      <c r="G24" s="33" t="str">
        <f t="shared" si="2"/>
        <v>6.44/km</v>
      </c>
      <c r="H24" s="39">
        <f t="shared" si="3"/>
        <v>0.016643518518518502</v>
      </c>
      <c r="I24" s="34">
        <f>F24-INDEX($F$5:$F$165,MATCH(D24,$D$5:$D$165,0))</f>
        <v>0</v>
      </c>
      <c r="M24" s="45"/>
      <c r="N24" s="45"/>
      <c r="O24" s="45"/>
      <c r="P24" s="45"/>
      <c r="Q24" s="45"/>
      <c r="R24" s="45"/>
      <c r="S24" s="45"/>
    </row>
    <row r="25" spans="1:19" ht="18" customHeight="1">
      <c r="A25" s="32" t="s">
        <v>56</v>
      </c>
      <c r="B25" s="41" t="s">
        <v>311</v>
      </c>
      <c r="C25" s="41" t="s">
        <v>219</v>
      </c>
      <c r="D25" s="33" t="s">
        <v>278</v>
      </c>
      <c r="E25" s="41" t="s">
        <v>297</v>
      </c>
      <c r="F25" s="39">
        <v>0.08934027777777777</v>
      </c>
      <c r="G25" s="33" t="str">
        <f t="shared" si="2"/>
        <v>6.46/km</v>
      </c>
      <c r="H25" s="39">
        <f t="shared" si="3"/>
        <v>0.017245370370370355</v>
      </c>
      <c r="I25" s="34">
        <f>F25-INDEX($F$5:$F$165,MATCH(D25,$D$5:$D$165,0))</f>
        <v>0.017245370370370355</v>
      </c>
      <c r="M25" s="45"/>
      <c r="N25" s="45"/>
      <c r="O25" s="45"/>
      <c r="P25" s="45"/>
      <c r="Q25" s="45"/>
      <c r="R25" s="45"/>
      <c r="S25" s="45"/>
    </row>
    <row r="26" spans="1:19" ht="18" customHeight="1">
      <c r="A26" s="32" t="s">
        <v>57</v>
      </c>
      <c r="B26" s="41" t="s">
        <v>312</v>
      </c>
      <c r="C26" s="41" t="s">
        <v>230</v>
      </c>
      <c r="D26" s="33" t="s">
        <v>217</v>
      </c>
      <c r="E26" s="41" t="s">
        <v>313</v>
      </c>
      <c r="F26" s="39">
        <v>0.08935185185185185</v>
      </c>
      <c r="G26" s="33" t="str">
        <f t="shared" si="2"/>
        <v>6.46/km</v>
      </c>
      <c r="H26" s="39">
        <f t="shared" si="3"/>
        <v>0.017256944444444436</v>
      </c>
      <c r="I26" s="34">
        <f>F26-INDEX($F$5:$F$165,MATCH(D26,$D$5:$D$165,0))</f>
        <v>0.0009722222222222215</v>
      </c>
      <c r="M26" s="45"/>
      <c r="N26" s="45"/>
      <c r="O26" s="45"/>
      <c r="P26" s="45"/>
      <c r="Q26" s="45"/>
      <c r="R26" s="45"/>
      <c r="S26" s="45"/>
    </row>
    <row r="27" spans="1:19" ht="18" customHeight="1">
      <c r="A27" s="32" t="s">
        <v>58</v>
      </c>
      <c r="B27" s="41" t="s">
        <v>314</v>
      </c>
      <c r="C27" s="41" t="s">
        <v>21</v>
      </c>
      <c r="D27" s="33" t="s">
        <v>217</v>
      </c>
      <c r="E27" s="41" t="s">
        <v>315</v>
      </c>
      <c r="F27" s="39">
        <v>0.08974537037037038</v>
      </c>
      <c r="G27" s="33" t="str">
        <f t="shared" si="2"/>
        <v>6.48/km</v>
      </c>
      <c r="H27" s="39">
        <f t="shared" si="3"/>
        <v>0.017650462962962965</v>
      </c>
      <c r="I27" s="34">
        <f>F27-INDEX($F$5:$F$165,MATCH(D27,$D$5:$D$165,0))</f>
        <v>0.0013657407407407507</v>
      </c>
      <c r="M27" s="45"/>
      <c r="N27" s="45"/>
      <c r="O27" s="45"/>
      <c r="P27" s="45"/>
      <c r="Q27" s="45"/>
      <c r="R27" s="45"/>
      <c r="S27" s="45"/>
    </row>
    <row r="28" spans="1:19" ht="18" customHeight="1">
      <c r="A28" s="32" t="s">
        <v>59</v>
      </c>
      <c r="B28" s="41" t="s">
        <v>316</v>
      </c>
      <c r="C28" s="41" t="s">
        <v>29</v>
      </c>
      <c r="D28" s="33" t="s">
        <v>217</v>
      </c>
      <c r="E28" s="41" t="s">
        <v>297</v>
      </c>
      <c r="F28" s="39">
        <v>0.09040509259259259</v>
      </c>
      <c r="G28" s="33" t="str">
        <f t="shared" si="2"/>
        <v>6.51/km</v>
      </c>
      <c r="H28" s="39">
        <f t="shared" si="3"/>
        <v>0.01831018518518518</v>
      </c>
      <c r="I28" s="34">
        <f>F28-INDEX($F$5:$F$165,MATCH(D28,$D$5:$D$165,0))</f>
        <v>0.002025462962962965</v>
      </c>
      <c r="M28" s="45"/>
      <c r="N28" s="45"/>
      <c r="O28" s="45"/>
      <c r="P28" s="45"/>
      <c r="Q28" s="45"/>
      <c r="R28" s="45"/>
      <c r="S28" s="45"/>
    </row>
    <row r="29" spans="1:19" ht="18" customHeight="1">
      <c r="A29" s="32" t="s">
        <v>60</v>
      </c>
      <c r="B29" s="41" t="s">
        <v>317</v>
      </c>
      <c r="C29" s="41" t="s">
        <v>269</v>
      </c>
      <c r="D29" s="33" t="s">
        <v>215</v>
      </c>
      <c r="E29" s="41" t="s">
        <v>318</v>
      </c>
      <c r="F29" s="39">
        <v>0.0911111111111111</v>
      </c>
      <c r="G29" s="33" t="str">
        <f aca="true" t="shared" si="4" ref="G29:G36">TEXT(INT((HOUR(F29)*3600+MINUTE(F29)*60+SECOND(F29))/$I$3/60),"0")&amp;"."&amp;TEXT(MOD((HOUR(F29)*3600+MINUTE(F29)*60+SECOND(F29))/$I$3,60),"00")&amp;"/km"</f>
        <v>6.54/km</v>
      </c>
      <c r="H29" s="39">
        <f aca="true" t="shared" si="5" ref="H29:H36">F29-$F$5</f>
        <v>0.019016203703703688</v>
      </c>
      <c r="I29" s="34">
        <f>F29-INDEX($F$5:$F$165,MATCH(D29,$D$5:$D$165,0))</f>
        <v>0.016203703703703692</v>
      </c>
      <c r="M29" s="45"/>
      <c r="N29" s="45"/>
      <c r="O29" s="45"/>
      <c r="P29" s="45"/>
      <c r="Q29" s="45"/>
      <c r="R29" s="45"/>
      <c r="S29" s="45"/>
    </row>
    <row r="30" spans="1:19" ht="18" customHeight="1">
      <c r="A30" s="32" t="s">
        <v>61</v>
      </c>
      <c r="B30" s="41" t="s">
        <v>220</v>
      </c>
      <c r="C30" s="41" t="s">
        <v>319</v>
      </c>
      <c r="D30" s="33" t="s">
        <v>227</v>
      </c>
      <c r="E30" s="41" t="s">
        <v>320</v>
      </c>
      <c r="F30" s="39">
        <v>0.09267361111111111</v>
      </c>
      <c r="G30" s="33" t="str">
        <f t="shared" si="4"/>
        <v>7.01/km</v>
      </c>
      <c r="H30" s="39">
        <f t="shared" si="5"/>
        <v>0.020578703703703696</v>
      </c>
      <c r="I30" s="34">
        <f>F30-INDEX($F$5:$F$165,MATCH(D30,$D$5:$D$165,0))</f>
        <v>0.006076388888888895</v>
      </c>
      <c r="M30" s="45"/>
      <c r="N30" s="45"/>
      <c r="O30" s="45"/>
      <c r="P30" s="45"/>
      <c r="Q30" s="45"/>
      <c r="R30" s="45"/>
      <c r="S30" s="45"/>
    </row>
    <row r="31" spans="1:19" ht="18" customHeight="1">
      <c r="A31" s="32" t="s">
        <v>62</v>
      </c>
      <c r="B31" s="41" t="s">
        <v>210</v>
      </c>
      <c r="C31" s="41" t="s">
        <v>199</v>
      </c>
      <c r="D31" s="33" t="s">
        <v>223</v>
      </c>
      <c r="E31" s="41" t="s">
        <v>321</v>
      </c>
      <c r="F31" s="39">
        <v>0.09341435185185186</v>
      </c>
      <c r="G31" s="33" t="str">
        <f t="shared" si="4"/>
        <v>7.05/km</v>
      </c>
      <c r="H31" s="39">
        <f t="shared" si="5"/>
        <v>0.021319444444444446</v>
      </c>
      <c r="I31" s="34">
        <f>F31-INDEX($F$5:$F$165,MATCH(D31,$D$5:$D$165,0))</f>
        <v>0.0059837962962963065</v>
      </c>
      <c r="M31" s="45"/>
      <c r="N31" s="45"/>
      <c r="O31" s="45"/>
      <c r="P31" s="45"/>
      <c r="Q31" s="45"/>
      <c r="R31" s="45"/>
      <c r="S31" s="45"/>
    </row>
    <row r="32" spans="1:19" ht="18" customHeight="1">
      <c r="A32" s="32" t="s">
        <v>63</v>
      </c>
      <c r="B32" s="41" t="s">
        <v>260</v>
      </c>
      <c r="C32" s="41" t="s">
        <v>17</v>
      </c>
      <c r="D32" s="33" t="s">
        <v>215</v>
      </c>
      <c r="E32" s="41" t="s">
        <v>322</v>
      </c>
      <c r="F32" s="39">
        <v>0.09362268518518518</v>
      </c>
      <c r="G32" s="33" t="str">
        <f t="shared" si="4"/>
        <v>7.06/km</v>
      </c>
      <c r="H32" s="39">
        <f t="shared" si="5"/>
        <v>0.02152777777777777</v>
      </c>
      <c r="I32" s="34">
        <f>F32-INDEX($F$5:$F$165,MATCH(D32,$D$5:$D$165,0))</f>
        <v>0.018715277777777775</v>
      </c>
      <c r="M32" s="45"/>
      <c r="N32" s="45"/>
      <c r="O32" s="45"/>
      <c r="P32" s="45"/>
      <c r="Q32" s="45"/>
      <c r="R32" s="45"/>
      <c r="S32" s="45"/>
    </row>
    <row r="33" spans="1:19" ht="18" customHeight="1">
      <c r="A33" s="32" t="s">
        <v>64</v>
      </c>
      <c r="B33" s="41" t="s">
        <v>323</v>
      </c>
      <c r="C33" s="41" t="s">
        <v>32</v>
      </c>
      <c r="D33" s="33" t="s">
        <v>223</v>
      </c>
      <c r="E33" s="41" t="s">
        <v>279</v>
      </c>
      <c r="F33" s="39">
        <v>0.09386574074074074</v>
      </c>
      <c r="G33" s="33" t="str">
        <f t="shared" si="4"/>
        <v>7.07/km</v>
      </c>
      <c r="H33" s="39">
        <f t="shared" si="5"/>
        <v>0.021770833333333323</v>
      </c>
      <c r="I33" s="34">
        <f>F33-INDEX($F$5:$F$165,MATCH(D33,$D$5:$D$165,0))</f>
        <v>0.006435185185185183</v>
      </c>
      <c r="M33" s="45"/>
      <c r="N33" s="45"/>
      <c r="O33" s="45"/>
      <c r="P33" s="45"/>
      <c r="Q33" s="45"/>
      <c r="R33" s="45"/>
      <c r="S33" s="45"/>
    </row>
    <row r="34" spans="1:19" ht="18" customHeight="1">
      <c r="A34" s="32" t="s">
        <v>65</v>
      </c>
      <c r="B34" s="41" t="s">
        <v>324</v>
      </c>
      <c r="C34" s="41" t="s">
        <v>24</v>
      </c>
      <c r="D34" s="33" t="s">
        <v>217</v>
      </c>
      <c r="E34" s="41" t="s">
        <v>325</v>
      </c>
      <c r="F34" s="39">
        <v>0.09417824074074073</v>
      </c>
      <c r="G34" s="33" t="str">
        <f t="shared" si="4"/>
        <v>7.08/km</v>
      </c>
      <c r="H34" s="39">
        <f t="shared" si="5"/>
        <v>0.022083333333333316</v>
      </c>
      <c r="I34" s="34">
        <f>F34-INDEX($F$5:$F$165,MATCH(D34,$D$5:$D$165,0))</f>
        <v>0.005798611111111102</v>
      </c>
      <c r="M34" s="45"/>
      <c r="N34" s="45"/>
      <c r="O34" s="45"/>
      <c r="P34" s="45"/>
      <c r="Q34" s="45"/>
      <c r="R34" s="45"/>
      <c r="S34" s="45"/>
    </row>
    <row r="35" spans="1:9" ht="18" customHeight="1">
      <c r="A35" s="32" t="s">
        <v>66</v>
      </c>
      <c r="B35" s="41" t="s">
        <v>275</v>
      </c>
      <c r="C35" s="41" t="s">
        <v>17</v>
      </c>
      <c r="D35" s="33" t="s">
        <v>216</v>
      </c>
      <c r="E35" s="41" t="s">
        <v>326</v>
      </c>
      <c r="F35" s="39">
        <v>0.09425925925925926</v>
      </c>
      <c r="G35" s="33" t="str">
        <f t="shared" si="4"/>
        <v>7.09/km</v>
      </c>
      <c r="H35" s="39">
        <f t="shared" si="5"/>
        <v>0.022164351851851852</v>
      </c>
      <c r="I35" s="34">
        <f>F35-INDEX($F$5:$F$165,MATCH(D35,$D$5:$D$165,0))</f>
        <v>0.02118055555555555</v>
      </c>
    </row>
    <row r="36" spans="1:9" ht="18" customHeight="1">
      <c r="A36" s="32" t="s">
        <v>67</v>
      </c>
      <c r="B36" s="41" t="s">
        <v>250</v>
      </c>
      <c r="C36" s="41" t="s">
        <v>26</v>
      </c>
      <c r="D36" s="33" t="s">
        <v>278</v>
      </c>
      <c r="E36" s="41" t="s">
        <v>327</v>
      </c>
      <c r="F36" s="39">
        <v>0.09428240740740741</v>
      </c>
      <c r="G36" s="33" t="str">
        <f t="shared" si="4"/>
        <v>7.09/km</v>
      </c>
      <c r="H36" s="39">
        <f t="shared" si="5"/>
        <v>0.0221875</v>
      </c>
      <c r="I36" s="34">
        <f>F36-INDEX($F$5:$F$165,MATCH(D36,$D$5:$D$165,0))</f>
        <v>0.0221875</v>
      </c>
    </row>
    <row r="37" spans="1:9" ht="18" customHeight="1">
      <c r="A37" s="32" t="s">
        <v>68</v>
      </c>
      <c r="B37" s="41" t="s">
        <v>328</v>
      </c>
      <c r="C37" s="41" t="s">
        <v>29</v>
      </c>
      <c r="D37" s="33" t="s">
        <v>215</v>
      </c>
      <c r="E37" s="41" t="s">
        <v>320</v>
      </c>
      <c r="F37" s="39">
        <v>0.09438657407407408</v>
      </c>
      <c r="G37" s="33" t="str">
        <f aca="true" t="shared" si="6" ref="G37:G100">TEXT(INT((HOUR(F37)*3600+MINUTE(F37)*60+SECOND(F37))/$I$3/60),"0")&amp;"."&amp;TEXT(MOD((HOUR(F37)*3600+MINUTE(F37)*60+SECOND(F37))/$I$3,60),"00")&amp;"/km"</f>
        <v>7.09/km</v>
      </c>
      <c r="H37" s="39">
        <f aca="true" t="shared" si="7" ref="H37:H100">F37-$F$5</f>
        <v>0.022291666666666668</v>
      </c>
      <c r="I37" s="34">
        <f>F37-INDEX($F$5:$F$165,MATCH(D37,$D$5:$D$165,0))</f>
        <v>0.019479166666666672</v>
      </c>
    </row>
    <row r="38" spans="1:9" ht="18" customHeight="1">
      <c r="A38" s="32" t="s">
        <v>69</v>
      </c>
      <c r="B38" s="41" t="s">
        <v>329</v>
      </c>
      <c r="C38" s="41" t="s">
        <v>234</v>
      </c>
      <c r="D38" s="33" t="s">
        <v>216</v>
      </c>
      <c r="E38" s="41" t="s">
        <v>330</v>
      </c>
      <c r="F38" s="39">
        <v>0.0945138888888889</v>
      </c>
      <c r="G38" s="33" t="str">
        <f t="shared" si="6"/>
        <v>7.10/km</v>
      </c>
      <c r="H38" s="39">
        <f t="shared" si="7"/>
        <v>0.022418981481481484</v>
      </c>
      <c r="I38" s="34">
        <f>F38-INDEX($F$5:$F$165,MATCH(D38,$D$5:$D$165,0))</f>
        <v>0.021435185185185182</v>
      </c>
    </row>
    <row r="39" spans="1:9" ht="18" customHeight="1">
      <c r="A39" s="32" t="s">
        <v>70</v>
      </c>
      <c r="B39" s="41" t="s">
        <v>331</v>
      </c>
      <c r="C39" s="41" t="s">
        <v>230</v>
      </c>
      <c r="D39" s="33" t="s">
        <v>217</v>
      </c>
      <c r="E39" s="41" t="s">
        <v>297</v>
      </c>
      <c r="F39" s="39">
        <v>0.09467592592592593</v>
      </c>
      <c r="G39" s="33" t="str">
        <f t="shared" si="6"/>
        <v>7.11/km</v>
      </c>
      <c r="H39" s="39">
        <f t="shared" si="7"/>
        <v>0.022581018518518514</v>
      </c>
      <c r="I39" s="34">
        <f>F39-INDEX($F$5:$F$165,MATCH(D39,$D$5:$D$165,0))</f>
        <v>0.0062962962962963</v>
      </c>
    </row>
    <row r="40" spans="1:9" ht="18" customHeight="1">
      <c r="A40" s="32" t="s">
        <v>71</v>
      </c>
      <c r="B40" s="41" t="s">
        <v>332</v>
      </c>
      <c r="C40" s="41" t="s">
        <v>246</v>
      </c>
      <c r="D40" s="33" t="s">
        <v>232</v>
      </c>
      <c r="E40" s="41" t="s">
        <v>333</v>
      </c>
      <c r="F40" s="39">
        <v>0.09604166666666668</v>
      </c>
      <c r="G40" s="33" t="str">
        <f t="shared" si="6"/>
        <v>7.17/km</v>
      </c>
      <c r="H40" s="39">
        <f t="shared" si="7"/>
        <v>0.023946759259259265</v>
      </c>
      <c r="I40" s="34">
        <f>F40-INDEX($F$5:$F$165,MATCH(D40,$D$5:$D$165,0))</f>
        <v>0</v>
      </c>
    </row>
    <row r="41" spans="1:9" ht="18" customHeight="1">
      <c r="A41" s="32" t="s">
        <v>72</v>
      </c>
      <c r="B41" s="41" t="s">
        <v>289</v>
      </c>
      <c r="C41" s="41" t="s">
        <v>233</v>
      </c>
      <c r="D41" s="33" t="s">
        <v>236</v>
      </c>
      <c r="E41" s="41" t="s">
        <v>288</v>
      </c>
      <c r="F41" s="39">
        <v>0.0963888888888889</v>
      </c>
      <c r="G41" s="33" t="str">
        <f t="shared" si="6"/>
        <v>7.18/km</v>
      </c>
      <c r="H41" s="39">
        <f t="shared" si="7"/>
        <v>0.024293981481481486</v>
      </c>
      <c r="I41" s="34">
        <f>F41-INDEX($F$5:$F$165,MATCH(D41,$D$5:$D$165,0))</f>
        <v>0.007650462962962984</v>
      </c>
    </row>
    <row r="42" spans="1:9" ht="18" customHeight="1">
      <c r="A42" s="32" t="s">
        <v>73</v>
      </c>
      <c r="B42" s="41" t="s">
        <v>206</v>
      </c>
      <c r="C42" s="41" t="s">
        <v>334</v>
      </c>
      <c r="D42" s="33" t="s">
        <v>227</v>
      </c>
      <c r="E42" s="41" t="s">
        <v>335</v>
      </c>
      <c r="F42" s="39">
        <v>0.09642361111111113</v>
      </c>
      <c r="G42" s="33" t="str">
        <f t="shared" si="6"/>
        <v>7.18/km</v>
      </c>
      <c r="H42" s="39">
        <f t="shared" si="7"/>
        <v>0.024328703703703713</v>
      </c>
      <c r="I42" s="34">
        <f>F42-INDEX($F$5:$F$165,MATCH(D42,$D$5:$D$165,0))</f>
        <v>0.009826388888888912</v>
      </c>
    </row>
    <row r="43" spans="1:9" ht="18" customHeight="1">
      <c r="A43" s="32" t="s">
        <v>74</v>
      </c>
      <c r="B43" s="41" t="s">
        <v>336</v>
      </c>
      <c r="C43" s="41" t="s">
        <v>14</v>
      </c>
      <c r="D43" s="33" t="s">
        <v>217</v>
      </c>
      <c r="E43" s="41" t="s">
        <v>337</v>
      </c>
      <c r="F43" s="39">
        <v>0.09646990740740741</v>
      </c>
      <c r="G43" s="33" t="str">
        <f t="shared" si="6"/>
        <v>7.19/km</v>
      </c>
      <c r="H43" s="39">
        <f t="shared" si="7"/>
        <v>0.024374999999999994</v>
      </c>
      <c r="I43" s="34">
        <f>F43-INDEX($F$5:$F$165,MATCH(D43,$D$5:$D$165,0))</f>
        <v>0.00809027777777778</v>
      </c>
    </row>
    <row r="44" spans="1:9" ht="18" customHeight="1">
      <c r="A44" s="32" t="s">
        <v>75</v>
      </c>
      <c r="B44" s="41" t="s">
        <v>338</v>
      </c>
      <c r="C44" s="41" t="s">
        <v>24</v>
      </c>
      <c r="D44" s="33" t="s">
        <v>217</v>
      </c>
      <c r="E44" s="41" t="s">
        <v>325</v>
      </c>
      <c r="F44" s="39">
        <v>0.09677083333333332</v>
      </c>
      <c r="G44" s="33" t="str">
        <f t="shared" si="6"/>
        <v>7.20/km</v>
      </c>
      <c r="H44" s="39">
        <f t="shared" si="7"/>
        <v>0.024675925925925907</v>
      </c>
      <c r="I44" s="34">
        <f>F44-INDEX($F$5:$F$165,MATCH(D44,$D$5:$D$165,0))</f>
        <v>0.008391203703703692</v>
      </c>
    </row>
    <row r="45" spans="1:9" ht="18" customHeight="1">
      <c r="A45" s="32" t="s">
        <v>76</v>
      </c>
      <c r="B45" s="41" t="s">
        <v>224</v>
      </c>
      <c r="C45" s="41" t="s">
        <v>200</v>
      </c>
      <c r="D45" s="33" t="s">
        <v>217</v>
      </c>
      <c r="E45" s="41" t="s">
        <v>307</v>
      </c>
      <c r="F45" s="39">
        <v>0.09688657407407408</v>
      </c>
      <c r="G45" s="33" t="str">
        <f t="shared" si="6"/>
        <v>7.21/km</v>
      </c>
      <c r="H45" s="39">
        <f t="shared" si="7"/>
        <v>0.02479166666666667</v>
      </c>
      <c r="I45" s="34">
        <f>F45-INDEX($F$5:$F$165,MATCH(D45,$D$5:$D$165,0))</f>
        <v>0.008506944444444456</v>
      </c>
    </row>
    <row r="46" spans="1:9" ht="18" customHeight="1">
      <c r="A46" s="32" t="s">
        <v>77</v>
      </c>
      <c r="B46" s="41" t="s">
        <v>252</v>
      </c>
      <c r="C46" s="41" t="s">
        <v>245</v>
      </c>
      <c r="D46" s="33" t="s">
        <v>217</v>
      </c>
      <c r="E46" s="41" t="s">
        <v>320</v>
      </c>
      <c r="F46" s="39">
        <v>0.09690972222222222</v>
      </c>
      <c r="G46" s="33" t="str">
        <f t="shared" si="6"/>
        <v>7.21/km</v>
      </c>
      <c r="H46" s="39">
        <f t="shared" si="7"/>
        <v>0.024814814814814803</v>
      </c>
      <c r="I46" s="34">
        <f>F46-INDEX($F$5:$F$165,MATCH(D46,$D$5:$D$165,0))</f>
        <v>0.008530092592592589</v>
      </c>
    </row>
    <row r="47" spans="1:9" ht="18" customHeight="1">
      <c r="A47" s="32" t="s">
        <v>78</v>
      </c>
      <c r="B47" s="41" t="s">
        <v>339</v>
      </c>
      <c r="C47" s="41" t="s">
        <v>251</v>
      </c>
      <c r="D47" s="33" t="s">
        <v>223</v>
      </c>
      <c r="E47" s="41" t="s">
        <v>340</v>
      </c>
      <c r="F47" s="39">
        <v>0.0969212962962963</v>
      </c>
      <c r="G47" s="33" t="str">
        <f t="shared" si="6"/>
        <v>7.21/km</v>
      </c>
      <c r="H47" s="39">
        <f t="shared" si="7"/>
        <v>0.024826388888888884</v>
      </c>
      <c r="I47" s="34">
        <f>F47-INDEX($F$5:$F$165,MATCH(D47,$D$5:$D$165,0))</f>
        <v>0.009490740740740744</v>
      </c>
    </row>
    <row r="48" spans="1:9" ht="18" customHeight="1">
      <c r="A48" s="32" t="s">
        <v>79</v>
      </c>
      <c r="B48" s="41" t="s">
        <v>341</v>
      </c>
      <c r="C48" s="41" t="s">
        <v>342</v>
      </c>
      <c r="D48" s="33" t="s">
        <v>223</v>
      </c>
      <c r="E48" s="41" t="s">
        <v>326</v>
      </c>
      <c r="F48" s="39">
        <v>0.09789351851851852</v>
      </c>
      <c r="G48" s="33" t="str">
        <f t="shared" si="6"/>
        <v>7.25/km</v>
      </c>
      <c r="H48" s="39">
        <f t="shared" si="7"/>
        <v>0.025798611111111105</v>
      </c>
      <c r="I48" s="34">
        <f>F48-INDEX($F$5:$F$165,MATCH(D48,$D$5:$D$165,0))</f>
        <v>0.010462962962962966</v>
      </c>
    </row>
    <row r="49" spans="1:9" ht="18" customHeight="1">
      <c r="A49" s="32" t="s">
        <v>80</v>
      </c>
      <c r="B49" s="41" t="s">
        <v>343</v>
      </c>
      <c r="C49" s="41" t="s">
        <v>344</v>
      </c>
      <c r="D49" s="33" t="s">
        <v>278</v>
      </c>
      <c r="E49" s="41" t="s">
        <v>279</v>
      </c>
      <c r="F49" s="39">
        <v>0.09802083333333333</v>
      </c>
      <c r="G49" s="33" t="str">
        <f t="shared" si="6"/>
        <v>7.26/km</v>
      </c>
      <c r="H49" s="39">
        <f t="shared" si="7"/>
        <v>0.02592592592592592</v>
      </c>
      <c r="I49" s="34">
        <f>F49-INDEX($F$5:$F$165,MATCH(D49,$D$5:$D$165,0))</f>
        <v>0.02592592592592592</v>
      </c>
    </row>
    <row r="50" spans="1:9" ht="18" customHeight="1">
      <c r="A50" s="32" t="s">
        <v>81</v>
      </c>
      <c r="B50" s="41" t="s">
        <v>260</v>
      </c>
      <c r="C50" s="41" t="s">
        <v>201</v>
      </c>
      <c r="D50" s="33" t="s">
        <v>217</v>
      </c>
      <c r="E50" s="41" t="s">
        <v>222</v>
      </c>
      <c r="F50" s="39">
        <v>0.09938657407407407</v>
      </c>
      <c r="G50" s="33" t="str">
        <f t="shared" si="6"/>
        <v>7.32/km</v>
      </c>
      <c r="H50" s="39">
        <f t="shared" si="7"/>
        <v>0.02729166666666666</v>
      </c>
      <c r="I50" s="34">
        <f>F50-INDEX($F$5:$F$165,MATCH(D50,$D$5:$D$165,0))</f>
        <v>0.011006944444444444</v>
      </c>
    </row>
    <row r="51" spans="1:9" ht="18" customHeight="1">
      <c r="A51" s="32" t="s">
        <v>82</v>
      </c>
      <c r="B51" s="41" t="s">
        <v>345</v>
      </c>
      <c r="C51" s="41" t="s">
        <v>13</v>
      </c>
      <c r="D51" s="33" t="s">
        <v>217</v>
      </c>
      <c r="E51" s="41" t="s">
        <v>288</v>
      </c>
      <c r="F51" s="39">
        <v>0.09944444444444445</v>
      </c>
      <c r="G51" s="33" t="str">
        <f t="shared" si="6"/>
        <v>7.32/km</v>
      </c>
      <c r="H51" s="39">
        <f t="shared" si="7"/>
        <v>0.027349537037037033</v>
      </c>
      <c r="I51" s="34">
        <f>F51-INDEX($F$5:$F$165,MATCH(D51,$D$5:$D$165,0))</f>
        <v>0.011064814814814819</v>
      </c>
    </row>
    <row r="52" spans="1:9" ht="18" customHeight="1">
      <c r="A52" s="32" t="s">
        <v>83</v>
      </c>
      <c r="B52" s="41" t="s">
        <v>346</v>
      </c>
      <c r="C52" s="41" t="s">
        <v>218</v>
      </c>
      <c r="D52" s="33" t="s">
        <v>215</v>
      </c>
      <c r="E52" s="41" t="s">
        <v>297</v>
      </c>
      <c r="F52" s="39">
        <v>0.09958333333333334</v>
      </c>
      <c r="G52" s="33" t="str">
        <f t="shared" si="6"/>
        <v>7.33/km</v>
      </c>
      <c r="H52" s="39">
        <f t="shared" si="7"/>
        <v>0.02748842592592593</v>
      </c>
      <c r="I52" s="34">
        <f>F52-INDEX($F$5:$F$165,MATCH(D52,$D$5:$D$165,0))</f>
        <v>0.024675925925925934</v>
      </c>
    </row>
    <row r="53" spans="1:9" ht="18" customHeight="1">
      <c r="A53" s="32" t="s">
        <v>84</v>
      </c>
      <c r="B53" s="41" t="s">
        <v>347</v>
      </c>
      <c r="C53" s="41" t="s">
        <v>348</v>
      </c>
      <c r="D53" s="33" t="s">
        <v>216</v>
      </c>
      <c r="E53" s="41" t="s">
        <v>349</v>
      </c>
      <c r="F53" s="39">
        <v>0.09959490740740741</v>
      </c>
      <c r="G53" s="33" t="str">
        <f t="shared" si="6"/>
        <v>7.33/km</v>
      </c>
      <c r="H53" s="39">
        <f t="shared" si="7"/>
        <v>0.027499999999999997</v>
      </c>
      <c r="I53" s="34">
        <f>F53-INDEX($F$5:$F$165,MATCH(D53,$D$5:$D$165,0))</f>
        <v>0.026516203703703695</v>
      </c>
    </row>
    <row r="54" spans="1:9" ht="18" customHeight="1">
      <c r="A54" s="32" t="s">
        <v>85</v>
      </c>
      <c r="B54" s="41" t="s">
        <v>211</v>
      </c>
      <c r="C54" s="41" t="s">
        <v>16</v>
      </c>
      <c r="D54" s="33" t="s">
        <v>223</v>
      </c>
      <c r="E54" s="41" t="s">
        <v>288</v>
      </c>
      <c r="F54" s="39">
        <v>0.09995370370370371</v>
      </c>
      <c r="G54" s="33" t="str">
        <f t="shared" si="6"/>
        <v>7.35/km</v>
      </c>
      <c r="H54" s="39">
        <f t="shared" si="7"/>
        <v>0.027858796296296298</v>
      </c>
      <c r="I54" s="34">
        <f>F54-INDEX($F$5:$F$165,MATCH(D54,$D$5:$D$165,0))</f>
        <v>0.012523148148148158</v>
      </c>
    </row>
    <row r="55" spans="1:9" ht="18" customHeight="1">
      <c r="A55" s="32" t="s">
        <v>86</v>
      </c>
      <c r="B55" s="41" t="s">
        <v>350</v>
      </c>
      <c r="C55" s="41" t="s">
        <v>20</v>
      </c>
      <c r="D55" s="33" t="s">
        <v>278</v>
      </c>
      <c r="E55" s="41" t="s">
        <v>279</v>
      </c>
      <c r="F55" s="39">
        <v>0.10010416666666666</v>
      </c>
      <c r="G55" s="33" t="str">
        <f t="shared" si="6"/>
        <v>7.35/km</v>
      </c>
      <c r="H55" s="39">
        <f t="shared" si="7"/>
        <v>0.028009259259259248</v>
      </c>
      <c r="I55" s="34">
        <f>F55-INDEX($F$5:$F$165,MATCH(D55,$D$5:$D$165,0))</f>
        <v>0.028009259259259248</v>
      </c>
    </row>
    <row r="56" spans="1:9" ht="18" customHeight="1">
      <c r="A56" s="32" t="s">
        <v>87</v>
      </c>
      <c r="B56" s="41" t="s">
        <v>264</v>
      </c>
      <c r="C56" s="41" t="s">
        <v>28</v>
      </c>
      <c r="D56" s="33" t="s">
        <v>216</v>
      </c>
      <c r="E56" s="41" t="s">
        <v>351</v>
      </c>
      <c r="F56" s="39">
        <v>0.1002199074074074</v>
      </c>
      <c r="G56" s="33" t="str">
        <f t="shared" si="6"/>
        <v>7.36/km</v>
      </c>
      <c r="H56" s="39">
        <f t="shared" si="7"/>
        <v>0.028124999999999983</v>
      </c>
      <c r="I56" s="34">
        <f>F56-INDEX($F$5:$F$165,MATCH(D56,$D$5:$D$165,0))</f>
        <v>0.02714120370370368</v>
      </c>
    </row>
    <row r="57" spans="1:9" ht="18" customHeight="1">
      <c r="A57" s="32" t="s">
        <v>88</v>
      </c>
      <c r="B57" s="41" t="s">
        <v>338</v>
      </c>
      <c r="C57" s="41" t="s">
        <v>19</v>
      </c>
      <c r="D57" s="33" t="s">
        <v>217</v>
      </c>
      <c r="E57" s="41" t="s">
        <v>333</v>
      </c>
      <c r="F57" s="39">
        <v>0.10034722222222221</v>
      </c>
      <c r="G57" s="33" t="str">
        <f t="shared" si="6"/>
        <v>7.36/km</v>
      </c>
      <c r="H57" s="39">
        <f t="shared" si="7"/>
        <v>0.0282523148148148</v>
      </c>
      <c r="I57" s="34">
        <f>F57-INDEX($F$5:$F$165,MATCH(D57,$D$5:$D$165,0))</f>
        <v>0.011967592592592585</v>
      </c>
    </row>
    <row r="58" spans="1:9" ht="18" customHeight="1">
      <c r="A58" s="32" t="s">
        <v>89</v>
      </c>
      <c r="B58" s="41" t="s">
        <v>352</v>
      </c>
      <c r="C58" s="41" t="s">
        <v>33</v>
      </c>
      <c r="D58" s="33" t="s">
        <v>223</v>
      </c>
      <c r="E58" s="41" t="s">
        <v>353</v>
      </c>
      <c r="F58" s="39">
        <v>0.10039351851851852</v>
      </c>
      <c r="G58" s="33" t="str">
        <f t="shared" si="6"/>
        <v>7.37/km</v>
      </c>
      <c r="H58" s="39">
        <f t="shared" si="7"/>
        <v>0.028298611111111108</v>
      </c>
      <c r="I58" s="34">
        <f>F58-INDEX($F$5:$F$165,MATCH(D58,$D$5:$D$165,0))</f>
        <v>0.012962962962962968</v>
      </c>
    </row>
    <row r="59" spans="1:9" ht="18" customHeight="1">
      <c r="A59" s="32" t="s">
        <v>90</v>
      </c>
      <c r="B59" s="41" t="s">
        <v>354</v>
      </c>
      <c r="C59" s="41" t="s">
        <v>12</v>
      </c>
      <c r="D59" s="33" t="s">
        <v>216</v>
      </c>
      <c r="E59" s="41" t="s">
        <v>307</v>
      </c>
      <c r="F59" s="39">
        <v>0.10091435185185187</v>
      </c>
      <c r="G59" s="33" t="str">
        <f t="shared" si="6"/>
        <v>7.39/km</v>
      </c>
      <c r="H59" s="39">
        <f t="shared" si="7"/>
        <v>0.028819444444444453</v>
      </c>
      <c r="I59" s="34">
        <f>F59-INDEX($F$5:$F$165,MATCH(D59,$D$5:$D$165,0))</f>
        <v>0.02783564814814815</v>
      </c>
    </row>
    <row r="60" spans="1:9" ht="18" customHeight="1">
      <c r="A60" s="32" t="s">
        <v>91</v>
      </c>
      <c r="B60" s="41" t="s">
        <v>355</v>
      </c>
      <c r="C60" s="41" t="s">
        <v>269</v>
      </c>
      <c r="D60" s="33" t="s">
        <v>215</v>
      </c>
      <c r="E60" s="41" t="s">
        <v>279</v>
      </c>
      <c r="F60" s="39">
        <v>0.1017824074074074</v>
      </c>
      <c r="G60" s="33" t="str">
        <f t="shared" si="6"/>
        <v>7.43/km</v>
      </c>
      <c r="H60" s="39">
        <f t="shared" si="7"/>
        <v>0.02968749999999999</v>
      </c>
      <c r="I60" s="34">
        <f>F60-INDEX($F$5:$F$165,MATCH(D60,$D$5:$D$165,0))</f>
        <v>0.026874999999999996</v>
      </c>
    </row>
    <row r="61" spans="1:9" ht="18" customHeight="1">
      <c r="A61" s="32" t="s">
        <v>92</v>
      </c>
      <c r="B61" s="41" t="s">
        <v>356</v>
      </c>
      <c r="C61" s="41" t="s">
        <v>136</v>
      </c>
      <c r="D61" s="33" t="s">
        <v>215</v>
      </c>
      <c r="E61" s="41" t="s">
        <v>288</v>
      </c>
      <c r="F61" s="39">
        <v>0.10210648148148149</v>
      </c>
      <c r="G61" s="33" t="str">
        <f t="shared" si="6"/>
        <v>7.44/km</v>
      </c>
      <c r="H61" s="39">
        <f t="shared" si="7"/>
        <v>0.03001157407407408</v>
      </c>
      <c r="I61" s="34">
        <f>F61-INDEX($F$5:$F$165,MATCH(D61,$D$5:$D$165,0))</f>
        <v>0.027199074074074084</v>
      </c>
    </row>
    <row r="62" spans="1:9" ht="18" customHeight="1">
      <c r="A62" s="32" t="s">
        <v>93</v>
      </c>
      <c r="B62" s="41" t="s">
        <v>357</v>
      </c>
      <c r="C62" s="41" t="s">
        <v>358</v>
      </c>
      <c r="D62" s="33" t="s">
        <v>359</v>
      </c>
      <c r="E62" s="41" t="s">
        <v>360</v>
      </c>
      <c r="F62" s="39">
        <v>0.10210648148148149</v>
      </c>
      <c r="G62" s="33" t="str">
        <f t="shared" si="6"/>
        <v>7.44/km</v>
      </c>
      <c r="H62" s="39">
        <f t="shared" si="7"/>
        <v>0.03001157407407408</v>
      </c>
      <c r="I62" s="34">
        <f>F62-INDEX($F$5:$F$165,MATCH(D62,$D$5:$D$165,0))</f>
        <v>0</v>
      </c>
    </row>
    <row r="63" spans="1:9" ht="18" customHeight="1">
      <c r="A63" s="32" t="s">
        <v>94</v>
      </c>
      <c r="B63" s="41" t="s">
        <v>361</v>
      </c>
      <c r="C63" s="41" t="s">
        <v>29</v>
      </c>
      <c r="D63" s="33" t="s">
        <v>216</v>
      </c>
      <c r="E63" s="41" t="s">
        <v>362</v>
      </c>
      <c r="F63" s="39">
        <v>0.1022337962962963</v>
      </c>
      <c r="G63" s="33" t="str">
        <f t="shared" si="6"/>
        <v>7.45/km</v>
      </c>
      <c r="H63" s="39">
        <f t="shared" si="7"/>
        <v>0.03013888888888888</v>
      </c>
      <c r="I63" s="34">
        <f>F63-INDEX($F$5:$F$165,MATCH(D63,$D$5:$D$165,0))</f>
        <v>0.02915509259259258</v>
      </c>
    </row>
    <row r="64" spans="1:9" ht="18" customHeight="1">
      <c r="A64" s="32" t="s">
        <v>95</v>
      </c>
      <c r="B64" s="41" t="s">
        <v>363</v>
      </c>
      <c r="C64" s="41" t="s">
        <v>238</v>
      </c>
      <c r="D64" s="33" t="s">
        <v>215</v>
      </c>
      <c r="E64" s="41" t="s">
        <v>364</v>
      </c>
      <c r="F64" s="39">
        <v>0.10228009259259259</v>
      </c>
      <c r="G64" s="33" t="str">
        <f t="shared" si="6"/>
        <v>7.45/km</v>
      </c>
      <c r="H64" s="39">
        <f t="shared" si="7"/>
        <v>0.030185185185185176</v>
      </c>
      <c r="I64" s="34">
        <f>F64-INDEX($F$5:$F$165,MATCH(D64,$D$5:$D$165,0))</f>
        <v>0.02737268518518518</v>
      </c>
    </row>
    <row r="65" spans="1:9" ht="18" customHeight="1">
      <c r="A65" s="32" t="s">
        <v>96</v>
      </c>
      <c r="B65" s="41" t="s">
        <v>365</v>
      </c>
      <c r="C65" s="41" t="s">
        <v>136</v>
      </c>
      <c r="D65" s="33" t="s">
        <v>227</v>
      </c>
      <c r="E65" s="41" t="s">
        <v>366</v>
      </c>
      <c r="F65" s="39">
        <v>0.10270833333333333</v>
      </c>
      <c r="G65" s="33" t="str">
        <f t="shared" si="6"/>
        <v>7.47/km</v>
      </c>
      <c r="H65" s="39">
        <f t="shared" si="7"/>
        <v>0.03061342592592592</v>
      </c>
      <c r="I65" s="34">
        <f>F65-INDEX($F$5:$F$165,MATCH(D65,$D$5:$D$165,0))</f>
        <v>0.016111111111111118</v>
      </c>
    </row>
    <row r="66" spans="1:9" ht="18" customHeight="1">
      <c r="A66" s="32" t="s">
        <v>97</v>
      </c>
      <c r="B66" s="41" t="s">
        <v>367</v>
      </c>
      <c r="C66" s="41" t="s">
        <v>23</v>
      </c>
      <c r="D66" s="33" t="s">
        <v>216</v>
      </c>
      <c r="E66" s="41" t="s">
        <v>368</v>
      </c>
      <c r="F66" s="39">
        <v>0.1029398148148148</v>
      </c>
      <c r="G66" s="33" t="str">
        <f t="shared" si="6"/>
        <v>7.48/km</v>
      </c>
      <c r="H66" s="39">
        <f t="shared" si="7"/>
        <v>0.03084490740740739</v>
      </c>
      <c r="I66" s="34">
        <f>F66-INDEX($F$5:$F$165,MATCH(D66,$D$5:$D$165,0))</f>
        <v>0.02986111111111109</v>
      </c>
    </row>
    <row r="67" spans="1:9" ht="18" customHeight="1">
      <c r="A67" s="32" t="s">
        <v>98</v>
      </c>
      <c r="B67" s="41" t="s">
        <v>369</v>
      </c>
      <c r="C67" s="41" t="s">
        <v>370</v>
      </c>
      <c r="D67" s="33" t="s">
        <v>226</v>
      </c>
      <c r="E67" s="41" t="s">
        <v>351</v>
      </c>
      <c r="F67" s="39">
        <v>0.10303240740740742</v>
      </c>
      <c r="G67" s="33" t="str">
        <f t="shared" si="6"/>
        <v>7.49/km</v>
      </c>
      <c r="H67" s="39">
        <f t="shared" si="7"/>
        <v>0.030937500000000007</v>
      </c>
      <c r="I67" s="34">
        <f>F67-INDEX($F$5:$F$165,MATCH(D67,$D$5:$D$165,0))</f>
        <v>0</v>
      </c>
    </row>
    <row r="68" spans="1:9" ht="18" customHeight="1">
      <c r="A68" s="32" t="s">
        <v>99</v>
      </c>
      <c r="B68" s="41" t="s">
        <v>371</v>
      </c>
      <c r="C68" s="41" t="s">
        <v>17</v>
      </c>
      <c r="D68" s="33" t="s">
        <v>217</v>
      </c>
      <c r="E68" s="41" t="s">
        <v>326</v>
      </c>
      <c r="F68" s="39">
        <v>0.1040162037037037</v>
      </c>
      <c r="G68" s="33" t="str">
        <f t="shared" si="6"/>
        <v>7.53/km</v>
      </c>
      <c r="H68" s="39">
        <f t="shared" si="7"/>
        <v>0.03192129629629628</v>
      </c>
      <c r="I68" s="34">
        <f>F68-INDEX($F$5:$F$165,MATCH(D68,$D$5:$D$165,0))</f>
        <v>0.015636574074074067</v>
      </c>
    </row>
    <row r="69" spans="1:9" ht="18" customHeight="1">
      <c r="A69" s="32" t="s">
        <v>100</v>
      </c>
      <c r="B69" s="41" t="s">
        <v>372</v>
      </c>
      <c r="C69" s="41" t="s">
        <v>373</v>
      </c>
      <c r="D69" s="33" t="s">
        <v>216</v>
      </c>
      <c r="E69" s="41" t="s">
        <v>374</v>
      </c>
      <c r="F69" s="39">
        <v>0.10425925925925926</v>
      </c>
      <c r="G69" s="33" t="str">
        <f t="shared" si="6"/>
        <v>7.54/km</v>
      </c>
      <c r="H69" s="39">
        <f t="shared" si="7"/>
        <v>0.03216435185185185</v>
      </c>
      <c r="I69" s="34">
        <f>F69-INDEX($F$5:$F$165,MATCH(D69,$D$5:$D$165,0))</f>
        <v>0.031180555555555545</v>
      </c>
    </row>
    <row r="70" spans="1:9" ht="18" customHeight="1">
      <c r="A70" s="32" t="s">
        <v>101</v>
      </c>
      <c r="B70" s="41" t="s">
        <v>375</v>
      </c>
      <c r="C70" s="41" t="s">
        <v>31</v>
      </c>
      <c r="D70" s="33" t="s">
        <v>215</v>
      </c>
      <c r="E70" s="41" t="s">
        <v>376</v>
      </c>
      <c r="F70" s="39">
        <v>0.10534722222222222</v>
      </c>
      <c r="G70" s="33" t="str">
        <f t="shared" si="6"/>
        <v>7.59/km</v>
      </c>
      <c r="H70" s="39">
        <f t="shared" si="7"/>
        <v>0.033252314814814804</v>
      </c>
      <c r="I70" s="34">
        <f>F70-INDEX($F$5:$F$165,MATCH(D70,$D$5:$D$165,0))</f>
        <v>0.03043981481481481</v>
      </c>
    </row>
    <row r="71" spans="1:9" ht="18" customHeight="1">
      <c r="A71" s="32" t="s">
        <v>102</v>
      </c>
      <c r="B71" s="41" t="s">
        <v>377</v>
      </c>
      <c r="C71" s="41" t="s">
        <v>196</v>
      </c>
      <c r="D71" s="33" t="s">
        <v>215</v>
      </c>
      <c r="E71" s="41" t="s">
        <v>378</v>
      </c>
      <c r="F71" s="39">
        <v>0.10550925925925926</v>
      </c>
      <c r="G71" s="33" t="str">
        <f t="shared" si="6"/>
        <v>7.60/km</v>
      </c>
      <c r="H71" s="39">
        <f t="shared" si="7"/>
        <v>0.03341435185185185</v>
      </c>
      <c r="I71" s="34">
        <f>F71-INDEX($F$5:$F$165,MATCH(D71,$D$5:$D$165,0))</f>
        <v>0.030601851851851852</v>
      </c>
    </row>
    <row r="72" spans="1:9" ht="18" customHeight="1">
      <c r="A72" s="32" t="s">
        <v>103</v>
      </c>
      <c r="B72" s="41" t="s">
        <v>242</v>
      </c>
      <c r="C72" s="41" t="s">
        <v>270</v>
      </c>
      <c r="D72" s="33" t="s">
        <v>221</v>
      </c>
      <c r="E72" s="41" t="s">
        <v>279</v>
      </c>
      <c r="F72" s="39">
        <v>0.10563657407407408</v>
      </c>
      <c r="G72" s="33" t="str">
        <f t="shared" si="6"/>
        <v>8.00/km</v>
      </c>
      <c r="H72" s="39">
        <f t="shared" si="7"/>
        <v>0.033541666666666664</v>
      </c>
      <c r="I72" s="34">
        <f>F72-INDEX($F$5:$F$165,MATCH(D72,$D$5:$D$165,0))</f>
        <v>0</v>
      </c>
    </row>
    <row r="73" spans="1:9" ht="18" customHeight="1">
      <c r="A73" s="32" t="s">
        <v>104</v>
      </c>
      <c r="B73" s="41" t="s">
        <v>379</v>
      </c>
      <c r="C73" s="41" t="s">
        <v>233</v>
      </c>
      <c r="D73" s="33" t="s">
        <v>236</v>
      </c>
      <c r="E73" s="41" t="s">
        <v>380</v>
      </c>
      <c r="F73" s="39">
        <v>0.10564814814814816</v>
      </c>
      <c r="G73" s="33" t="str">
        <f t="shared" si="6"/>
        <v>8.00/km</v>
      </c>
      <c r="H73" s="39">
        <f t="shared" si="7"/>
        <v>0.033553240740740745</v>
      </c>
      <c r="I73" s="34">
        <f>F73-INDEX($F$5:$F$165,MATCH(D73,$D$5:$D$165,0))</f>
        <v>0.016909722222222243</v>
      </c>
    </row>
    <row r="74" spans="1:9" ht="18" customHeight="1">
      <c r="A74" s="32" t="s">
        <v>105</v>
      </c>
      <c r="B74" s="41" t="s">
        <v>381</v>
      </c>
      <c r="C74" s="41" t="s">
        <v>17</v>
      </c>
      <c r="D74" s="33" t="s">
        <v>216</v>
      </c>
      <c r="E74" s="41" t="s">
        <v>307</v>
      </c>
      <c r="F74" s="39">
        <v>0.1059837962962963</v>
      </c>
      <c r="G74" s="33" t="str">
        <f t="shared" si="6"/>
        <v>8.02/km</v>
      </c>
      <c r="H74" s="39">
        <f t="shared" si="7"/>
        <v>0.033888888888888885</v>
      </c>
      <c r="I74" s="34">
        <f>F74-INDEX($F$5:$F$165,MATCH(D74,$D$5:$D$165,0))</f>
        <v>0.03290509259259258</v>
      </c>
    </row>
    <row r="75" spans="1:9" ht="18" customHeight="1">
      <c r="A75" s="32" t="s">
        <v>106</v>
      </c>
      <c r="B75" s="41" t="s">
        <v>382</v>
      </c>
      <c r="C75" s="41" t="s">
        <v>34</v>
      </c>
      <c r="D75" s="33" t="s">
        <v>217</v>
      </c>
      <c r="E75" s="41" t="s">
        <v>383</v>
      </c>
      <c r="F75" s="39">
        <v>0.10664351851851851</v>
      </c>
      <c r="G75" s="33" t="str">
        <f t="shared" si="6"/>
        <v>8.05/km</v>
      </c>
      <c r="H75" s="39">
        <f t="shared" si="7"/>
        <v>0.0345486111111111</v>
      </c>
      <c r="I75" s="34">
        <f>F75-INDEX($F$5:$F$165,MATCH(D75,$D$5:$D$165,0))</f>
        <v>0.018263888888888885</v>
      </c>
    </row>
    <row r="76" spans="1:9" ht="18" customHeight="1">
      <c r="A76" s="32" t="s">
        <v>107</v>
      </c>
      <c r="B76" s="41" t="s">
        <v>384</v>
      </c>
      <c r="C76" s="41" t="s">
        <v>238</v>
      </c>
      <c r="D76" s="33" t="s">
        <v>236</v>
      </c>
      <c r="E76" s="41" t="s">
        <v>385</v>
      </c>
      <c r="F76" s="39">
        <v>0.10677083333333333</v>
      </c>
      <c r="G76" s="33" t="str">
        <f t="shared" si="6"/>
        <v>8.06/km</v>
      </c>
      <c r="H76" s="39">
        <f t="shared" si="7"/>
        <v>0.034675925925925916</v>
      </c>
      <c r="I76" s="34">
        <f>F76-INDEX($F$5:$F$165,MATCH(D76,$D$5:$D$165,0))</f>
        <v>0.018032407407407414</v>
      </c>
    </row>
    <row r="77" spans="1:9" ht="18" customHeight="1">
      <c r="A77" s="32" t="s">
        <v>108</v>
      </c>
      <c r="B77" s="41" t="s">
        <v>386</v>
      </c>
      <c r="C77" s="41" t="s">
        <v>272</v>
      </c>
      <c r="D77" s="33" t="s">
        <v>227</v>
      </c>
      <c r="E77" s="41" t="s">
        <v>387</v>
      </c>
      <c r="F77" s="39">
        <v>0.10707175925925926</v>
      </c>
      <c r="G77" s="33" t="str">
        <f t="shared" si="6"/>
        <v>8.07/km</v>
      </c>
      <c r="H77" s="39">
        <f t="shared" si="7"/>
        <v>0.03497685185185184</v>
      </c>
      <c r="I77" s="34">
        <f>F77-INDEX($F$5:$F$165,MATCH(D77,$D$5:$D$165,0))</f>
        <v>0.02047453703703704</v>
      </c>
    </row>
    <row r="78" spans="1:9" ht="18" customHeight="1">
      <c r="A78" s="32" t="s">
        <v>109</v>
      </c>
      <c r="B78" s="41" t="s">
        <v>388</v>
      </c>
      <c r="C78" s="41" t="s">
        <v>18</v>
      </c>
      <c r="D78" s="33" t="s">
        <v>216</v>
      </c>
      <c r="E78" s="41" t="s">
        <v>279</v>
      </c>
      <c r="F78" s="39">
        <v>0.10708333333333335</v>
      </c>
      <c r="G78" s="33" t="str">
        <f t="shared" si="6"/>
        <v>8.07/km</v>
      </c>
      <c r="H78" s="39">
        <f t="shared" si="7"/>
        <v>0.03498842592592594</v>
      </c>
      <c r="I78" s="34">
        <f>F78-INDEX($F$5:$F$165,MATCH(D78,$D$5:$D$165,0))</f>
        <v>0.034004629629629635</v>
      </c>
    </row>
    <row r="79" spans="1:9" ht="18" customHeight="1">
      <c r="A79" s="32" t="s">
        <v>110</v>
      </c>
      <c r="B79" s="41" t="s">
        <v>389</v>
      </c>
      <c r="C79" s="41" t="s">
        <v>390</v>
      </c>
      <c r="D79" s="33" t="s">
        <v>221</v>
      </c>
      <c r="E79" s="41" t="s">
        <v>391</v>
      </c>
      <c r="F79" s="39">
        <v>0.10725694444444445</v>
      </c>
      <c r="G79" s="33" t="str">
        <f t="shared" si="6"/>
        <v>8.08/km</v>
      </c>
      <c r="H79" s="39">
        <f t="shared" si="7"/>
        <v>0.03516203703703703</v>
      </c>
      <c r="I79" s="34">
        <f>F79-INDEX($F$5:$F$165,MATCH(D79,$D$5:$D$165,0))</f>
        <v>0.0016203703703703692</v>
      </c>
    </row>
    <row r="80" spans="1:9" ht="18" customHeight="1">
      <c r="A80" s="32" t="s">
        <v>111</v>
      </c>
      <c r="B80" s="41" t="s">
        <v>392</v>
      </c>
      <c r="C80" s="41" t="s">
        <v>16</v>
      </c>
      <c r="D80" s="33" t="s">
        <v>215</v>
      </c>
      <c r="E80" s="41" t="s">
        <v>393</v>
      </c>
      <c r="F80" s="39">
        <v>0.10825231481481483</v>
      </c>
      <c r="G80" s="33" t="str">
        <f t="shared" si="6"/>
        <v>8.12/km</v>
      </c>
      <c r="H80" s="39">
        <f t="shared" si="7"/>
        <v>0.036157407407407416</v>
      </c>
      <c r="I80" s="34">
        <f>F80-INDEX($F$5:$F$165,MATCH(D80,$D$5:$D$165,0))</f>
        <v>0.03334490740740742</v>
      </c>
    </row>
    <row r="81" spans="1:9" ht="18" customHeight="1">
      <c r="A81" s="32" t="s">
        <v>112</v>
      </c>
      <c r="B81" s="41" t="s">
        <v>394</v>
      </c>
      <c r="C81" s="41" t="s">
        <v>395</v>
      </c>
      <c r="D81" s="33" t="s">
        <v>223</v>
      </c>
      <c r="E81" s="41" t="s">
        <v>279</v>
      </c>
      <c r="F81" s="39">
        <v>0.10865740740740741</v>
      </c>
      <c r="G81" s="33" t="str">
        <f t="shared" si="6"/>
        <v>8.14/km</v>
      </c>
      <c r="H81" s="39">
        <f t="shared" si="7"/>
        <v>0.0365625</v>
      </c>
      <c r="I81" s="34">
        <f>F81-INDEX($F$5:$F$165,MATCH(D81,$D$5:$D$165,0))</f>
        <v>0.021226851851851858</v>
      </c>
    </row>
    <row r="82" spans="1:9" ht="18" customHeight="1">
      <c r="A82" s="32" t="s">
        <v>113</v>
      </c>
      <c r="B82" s="41" t="s">
        <v>299</v>
      </c>
      <c r="C82" s="41" t="s">
        <v>198</v>
      </c>
      <c r="D82" s="33" t="s">
        <v>247</v>
      </c>
      <c r="E82" s="41" t="s">
        <v>320</v>
      </c>
      <c r="F82" s="39">
        <v>0.10890046296296296</v>
      </c>
      <c r="G82" s="33" t="str">
        <f t="shared" si="6"/>
        <v>8.15/km</v>
      </c>
      <c r="H82" s="39">
        <f t="shared" si="7"/>
        <v>0.03680555555555555</v>
      </c>
      <c r="I82" s="34">
        <f>F82-INDEX($F$5:$F$165,MATCH(D82,$D$5:$D$165,0))</f>
        <v>0</v>
      </c>
    </row>
    <row r="83" spans="1:9" ht="18" customHeight="1">
      <c r="A83" s="32" t="s">
        <v>114</v>
      </c>
      <c r="B83" s="41" t="s">
        <v>396</v>
      </c>
      <c r="C83" s="41" t="s">
        <v>233</v>
      </c>
      <c r="D83" s="33" t="s">
        <v>216</v>
      </c>
      <c r="E83" s="41" t="s">
        <v>397</v>
      </c>
      <c r="F83" s="39">
        <v>0.11049768518518517</v>
      </c>
      <c r="G83" s="33" t="str">
        <f t="shared" si="6"/>
        <v>8.22/km</v>
      </c>
      <c r="H83" s="39">
        <f t="shared" si="7"/>
        <v>0.03840277777777776</v>
      </c>
      <c r="I83" s="34">
        <f>F83-INDEX($F$5:$F$165,MATCH(D83,$D$5:$D$165,0))</f>
        <v>0.037418981481481456</v>
      </c>
    </row>
    <row r="84" spans="1:9" ht="18" customHeight="1">
      <c r="A84" s="32" t="s">
        <v>115</v>
      </c>
      <c r="B84" s="41" t="s">
        <v>398</v>
      </c>
      <c r="C84" s="41" t="s">
        <v>399</v>
      </c>
      <c r="D84" s="33" t="s">
        <v>226</v>
      </c>
      <c r="E84" s="41" t="s">
        <v>288</v>
      </c>
      <c r="F84" s="39">
        <v>0.11050925925925925</v>
      </c>
      <c r="G84" s="33" t="str">
        <f t="shared" si="6"/>
        <v>8.23/km</v>
      </c>
      <c r="H84" s="39">
        <f t="shared" si="7"/>
        <v>0.03841435185185184</v>
      </c>
      <c r="I84" s="34">
        <f>F84-INDEX($F$5:$F$165,MATCH(D84,$D$5:$D$165,0))</f>
        <v>0.007476851851851832</v>
      </c>
    </row>
    <row r="85" spans="1:9" ht="18" customHeight="1">
      <c r="A85" s="32" t="s">
        <v>116</v>
      </c>
      <c r="B85" s="41" t="s">
        <v>400</v>
      </c>
      <c r="C85" s="41" t="s">
        <v>28</v>
      </c>
      <c r="D85" s="33" t="s">
        <v>215</v>
      </c>
      <c r="E85" s="41" t="s">
        <v>288</v>
      </c>
      <c r="F85" s="39">
        <v>0.11077546296296296</v>
      </c>
      <c r="G85" s="33" t="str">
        <f t="shared" si="6"/>
        <v>8.24/km</v>
      </c>
      <c r="H85" s="39">
        <f t="shared" si="7"/>
        <v>0.03868055555555555</v>
      </c>
      <c r="I85" s="34">
        <f>F85-INDEX($F$5:$F$165,MATCH(D85,$D$5:$D$165,0))</f>
        <v>0.035868055555555556</v>
      </c>
    </row>
    <row r="86" spans="1:9" ht="18" customHeight="1">
      <c r="A86" s="32" t="s">
        <v>117</v>
      </c>
      <c r="B86" s="41" t="s">
        <v>401</v>
      </c>
      <c r="C86" s="41" t="s">
        <v>16</v>
      </c>
      <c r="D86" s="33" t="s">
        <v>223</v>
      </c>
      <c r="E86" s="41" t="s">
        <v>383</v>
      </c>
      <c r="F86" s="39">
        <v>0.11152777777777778</v>
      </c>
      <c r="G86" s="33" t="str">
        <f t="shared" si="6"/>
        <v>8.27/km</v>
      </c>
      <c r="H86" s="39">
        <f t="shared" si="7"/>
        <v>0.03943287037037037</v>
      </c>
      <c r="I86" s="34">
        <f>F86-INDEX($F$5:$F$165,MATCH(D86,$D$5:$D$165,0))</f>
        <v>0.024097222222222228</v>
      </c>
    </row>
    <row r="87" spans="1:9" ht="18" customHeight="1">
      <c r="A87" s="32" t="s">
        <v>118</v>
      </c>
      <c r="B87" s="41" t="s">
        <v>402</v>
      </c>
      <c r="C87" s="41" t="s">
        <v>27</v>
      </c>
      <c r="D87" s="33" t="s">
        <v>217</v>
      </c>
      <c r="E87" s="41" t="s">
        <v>313</v>
      </c>
      <c r="F87" s="39">
        <v>0.11153935185185186</v>
      </c>
      <c r="G87" s="33" t="str">
        <f t="shared" si="6"/>
        <v>8.27/km</v>
      </c>
      <c r="H87" s="39">
        <f t="shared" si="7"/>
        <v>0.03944444444444445</v>
      </c>
      <c r="I87" s="34">
        <f>F87-INDEX($F$5:$F$165,MATCH(D87,$D$5:$D$165,0))</f>
        <v>0.023159722222222234</v>
      </c>
    </row>
    <row r="88" spans="1:9" ht="18" customHeight="1">
      <c r="A88" s="32" t="s">
        <v>119</v>
      </c>
      <c r="B88" s="41" t="s">
        <v>403</v>
      </c>
      <c r="C88" s="41" t="s">
        <v>28</v>
      </c>
      <c r="D88" s="33" t="s">
        <v>227</v>
      </c>
      <c r="E88" s="41" t="s">
        <v>288</v>
      </c>
      <c r="F88" s="39">
        <v>0.11172453703703704</v>
      </c>
      <c r="G88" s="33" t="str">
        <f t="shared" si="6"/>
        <v>8.28/km</v>
      </c>
      <c r="H88" s="39">
        <f t="shared" si="7"/>
        <v>0.039629629629629626</v>
      </c>
      <c r="I88" s="34">
        <f>F88-INDEX($F$5:$F$165,MATCH(D88,$D$5:$D$165,0))</f>
        <v>0.025127314814814825</v>
      </c>
    </row>
    <row r="89" spans="1:9" ht="18" customHeight="1">
      <c r="A89" s="32" t="s">
        <v>120</v>
      </c>
      <c r="B89" s="41" t="s">
        <v>404</v>
      </c>
      <c r="C89" s="41" t="s">
        <v>200</v>
      </c>
      <c r="D89" s="33" t="s">
        <v>216</v>
      </c>
      <c r="E89" s="41" t="s">
        <v>279</v>
      </c>
      <c r="F89" s="39">
        <v>0.11263888888888889</v>
      </c>
      <c r="G89" s="33" t="str">
        <f t="shared" si="6"/>
        <v>8.32/km</v>
      </c>
      <c r="H89" s="39">
        <f t="shared" si="7"/>
        <v>0.04054398148148147</v>
      </c>
      <c r="I89" s="34">
        <f>F89-INDEX($F$5:$F$165,MATCH(D89,$D$5:$D$165,0))</f>
        <v>0.03956018518518517</v>
      </c>
    </row>
    <row r="90" spans="1:9" ht="18" customHeight="1">
      <c r="A90" s="32" t="s">
        <v>121</v>
      </c>
      <c r="B90" s="41" t="s">
        <v>243</v>
      </c>
      <c r="C90" s="41" t="s">
        <v>199</v>
      </c>
      <c r="D90" s="33" t="s">
        <v>215</v>
      </c>
      <c r="E90" s="41" t="s">
        <v>229</v>
      </c>
      <c r="F90" s="39">
        <v>0.1128125</v>
      </c>
      <c r="G90" s="33" t="str">
        <f t="shared" si="6"/>
        <v>8.33/km</v>
      </c>
      <c r="H90" s="39">
        <f t="shared" si="7"/>
        <v>0.04071759259259258</v>
      </c>
      <c r="I90" s="34">
        <f>F90-INDEX($F$5:$F$165,MATCH(D90,$D$5:$D$165,0))</f>
        <v>0.03790509259259259</v>
      </c>
    </row>
    <row r="91" spans="1:9" ht="18" customHeight="1">
      <c r="A91" s="32" t="s">
        <v>122</v>
      </c>
      <c r="B91" s="41" t="s">
        <v>405</v>
      </c>
      <c r="C91" s="41" t="s">
        <v>259</v>
      </c>
      <c r="D91" s="33" t="s">
        <v>236</v>
      </c>
      <c r="E91" s="41" t="s">
        <v>307</v>
      </c>
      <c r="F91" s="39">
        <v>0.11300925925925925</v>
      </c>
      <c r="G91" s="33" t="str">
        <f t="shared" si="6"/>
        <v>8.34/km</v>
      </c>
      <c r="H91" s="39">
        <f t="shared" si="7"/>
        <v>0.04091435185185184</v>
      </c>
      <c r="I91" s="34">
        <f>F91-INDEX($F$5:$F$165,MATCH(D91,$D$5:$D$165,0))</f>
        <v>0.02427083333333334</v>
      </c>
    </row>
    <row r="92" spans="1:9" ht="18" customHeight="1">
      <c r="A92" s="32" t="s">
        <v>123</v>
      </c>
      <c r="B92" s="41" t="s">
        <v>406</v>
      </c>
      <c r="C92" s="41" t="s">
        <v>30</v>
      </c>
      <c r="D92" s="33" t="s">
        <v>215</v>
      </c>
      <c r="E92" s="41" t="s">
        <v>288</v>
      </c>
      <c r="F92" s="39">
        <v>0.11387731481481482</v>
      </c>
      <c r="G92" s="33" t="str">
        <f t="shared" si="6"/>
        <v>8.38/km</v>
      </c>
      <c r="H92" s="39">
        <f t="shared" si="7"/>
        <v>0.04178240740740741</v>
      </c>
      <c r="I92" s="34">
        <f>F92-INDEX($F$5:$F$165,MATCH(D92,$D$5:$D$165,0))</f>
        <v>0.03896990740740741</v>
      </c>
    </row>
    <row r="93" spans="1:9" ht="18" customHeight="1">
      <c r="A93" s="32" t="s">
        <v>124</v>
      </c>
      <c r="B93" s="41" t="s">
        <v>407</v>
      </c>
      <c r="C93" s="41" t="s">
        <v>233</v>
      </c>
      <c r="D93" s="33" t="s">
        <v>228</v>
      </c>
      <c r="E93" s="41" t="s">
        <v>366</v>
      </c>
      <c r="F93" s="39">
        <v>0.11392361111111111</v>
      </c>
      <c r="G93" s="33" t="str">
        <f t="shared" si="6"/>
        <v>8.38/km</v>
      </c>
      <c r="H93" s="39">
        <f t="shared" si="7"/>
        <v>0.0418287037037037</v>
      </c>
      <c r="I93" s="34">
        <f>F93-INDEX($F$5:$F$165,MATCH(D93,$D$5:$D$165,0))</f>
        <v>0</v>
      </c>
    </row>
    <row r="94" spans="1:9" ht="18" customHeight="1">
      <c r="A94" s="32" t="s">
        <v>125</v>
      </c>
      <c r="B94" s="41" t="s">
        <v>408</v>
      </c>
      <c r="C94" s="41" t="s">
        <v>45</v>
      </c>
      <c r="D94" s="33" t="s">
        <v>223</v>
      </c>
      <c r="E94" s="41" t="s">
        <v>387</v>
      </c>
      <c r="F94" s="39">
        <v>0.11413194444444445</v>
      </c>
      <c r="G94" s="33" t="str">
        <f t="shared" si="6"/>
        <v>8.39/km</v>
      </c>
      <c r="H94" s="39">
        <f t="shared" si="7"/>
        <v>0.04203703703703704</v>
      </c>
      <c r="I94" s="34">
        <f>F94-INDEX($F$5:$F$165,MATCH(D94,$D$5:$D$165,0))</f>
        <v>0.0267013888888889</v>
      </c>
    </row>
    <row r="95" spans="1:9" ht="18" customHeight="1">
      <c r="A95" s="32" t="s">
        <v>126</v>
      </c>
      <c r="B95" s="41" t="s">
        <v>409</v>
      </c>
      <c r="C95" s="41" t="s">
        <v>200</v>
      </c>
      <c r="D95" s="33" t="s">
        <v>215</v>
      </c>
      <c r="E95" s="41" t="s">
        <v>300</v>
      </c>
      <c r="F95" s="39">
        <v>0.11446759259259259</v>
      </c>
      <c r="G95" s="33" t="str">
        <f t="shared" si="6"/>
        <v>8.41/km</v>
      </c>
      <c r="H95" s="39">
        <f t="shared" si="7"/>
        <v>0.04237268518518518</v>
      </c>
      <c r="I95" s="34">
        <f>F95-INDEX($F$5:$F$165,MATCH(D95,$D$5:$D$165,0))</f>
        <v>0.039560185185185184</v>
      </c>
    </row>
    <row r="96" spans="1:9" ht="18" customHeight="1">
      <c r="A96" s="32" t="s">
        <v>127</v>
      </c>
      <c r="B96" s="41" t="s">
        <v>410</v>
      </c>
      <c r="C96" s="41" t="s">
        <v>202</v>
      </c>
      <c r="D96" s="33" t="s">
        <v>227</v>
      </c>
      <c r="E96" s="41" t="s">
        <v>411</v>
      </c>
      <c r="F96" s="39">
        <v>0.1155324074074074</v>
      </c>
      <c r="G96" s="33" t="str">
        <f t="shared" si="6"/>
        <v>8.45/km</v>
      </c>
      <c r="H96" s="39">
        <f t="shared" si="7"/>
        <v>0.04343749999999999</v>
      </c>
      <c r="I96" s="34">
        <f>F96-INDEX($F$5:$F$165,MATCH(D96,$D$5:$D$165,0))</f>
        <v>0.02893518518518519</v>
      </c>
    </row>
    <row r="97" spans="1:9" ht="18" customHeight="1">
      <c r="A97" s="32" t="s">
        <v>128</v>
      </c>
      <c r="B97" s="41" t="s">
        <v>412</v>
      </c>
      <c r="C97" s="41" t="s">
        <v>31</v>
      </c>
      <c r="D97" s="33" t="s">
        <v>223</v>
      </c>
      <c r="E97" s="41" t="s">
        <v>413</v>
      </c>
      <c r="F97" s="39">
        <v>0.11556712962962963</v>
      </c>
      <c r="G97" s="33" t="str">
        <f t="shared" si="6"/>
        <v>8.46/km</v>
      </c>
      <c r="H97" s="39">
        <f t="shared" si="7"/>
        <v>0.04347222222222222</v>
      </c>
      <c r="I97" s="34">
        <f>F97-INDEX($F$5:$F$165,MATCH(D97,$D$5:$D$165,0))</f>
        <v>0.028136574074074078</v>
      </c>
    </row>
    <row r="98" spans="1:9" ht="18" customHeight="1">
      <c r="A98" s="32" t="s">
        <v>129</v>
      </c>
      <c r="B98" s="41" t="s">
        <v>414</v>
      </c>
      <c r="C98" s="41" t="s">
        <v>230</v>
      </c>
      <c r="D98" s="33" t="s">
        <v>216</v>
      </c>
      <c r="E98" s="41" t="s">
        <v>288</v>
      </c>
      <c r="F98" s="39">
        <v>0.11560185185185186</v>
      </c>
      <c r="G98" s="33" t="str">
        <f t="shared" si="6"/>
        <v>8.46/km</v>
      </c>
      <c r="H98" s="39">
        <f t="shared" si="7"/>
        <v>0.043506944444444445</v>
      </c>
      <c r="I98" s="34">
        <f>F98-INDEX($F$5:$F$165,MATCH(D98,$D$5:$D$165,0))</f>
        <v>0.04252314814814814</v>
      </c>
    </row>
    <row r="99" spans="1:9" ht="18" customHeight="1">
      <c r="A99" s="32" t="s">
        <v>130</v>
      </c>
      <c r="B99" s="41" t="s">
        <v>30</v>
      </c>
      <c r="C99" s="41" t="s">
        <v>415</v>
      </c>
      <c r="D99" s="33" t="s">
        <v>227</v>
      </c>
      <c r="E99" s="41" t="s">
        <v>416</v>
      </c>
      <c r="F99" s="39">
        <v>0.11571759259259258</v>
      </c>
      <c r="G99" s="33" t="str">
        <f t="shared" si="6"/>
        <v>8.46/km</v>
      </c>
      <c r="H99" s="39">
        <f t="shared" si="7"/>
        <v>0.04362268518518517</v>
      </c>
      <c r="I99" s="34">
        <f>F99-INDEX($F$5:$F$165,MATCH(D99,$D$5:$D$165,0))</f>
        <v>0.029120370370370366</v>
      </c>
    </row>
    <row r="100" spans="1:9" ht="18" customHeight="1">
      <c r="A100" s="32" t="s">
        <v>131</v>
      </c>
      <c r="B100" s="41" t="s">
        <v>258</v>
      </c>
      <c r="C100" s="41" t="s">
        <v>23</v>
      </c>
      <c r="D100" s="33" t="s">
        <v>216</v>
      </c>
      <c r="E100" s="41" t="s">
        <v>417</v>
      </c>
      <c r="F100" s="39">
        <v>0.11664351851851852</v>
      </c>
      <c r="G100" s="33" t="str">
        <f t="shared" si="6"/>
        <v>8.50/km</v>
      </c>
      <c r="H100" s="39">
        <f t="shared" si="7"/>
        <v>0.04454861111111111</v>
      </c>
      <c r="I100" s="34">
        <f>F100-INDEX($F$5:$F$165,MATCH(D100,$D$5:$D$165,0))</f>
        <v>0.043564814814814806</v>
      </c>
    </row>
    <row r="101" spans="1:9" ht="18" customHeight="1">
      <c r="A101" s="32" t="s">
        <v>132</v>
      </c>
      <c r="B101" s="41" t="s">
        <v>418</v>
      </c>
      <c r="C101" s="41" t="s">
        <v>24</v>
      </c>
      <c r="D101" s="33" t="s">
        <v>215</v>
      </c>
      <c r="E101" s="41" t="s">
        <v>419</v>
      </c>
      <c r="F101" s="39">
        <v>0.11689814814814814</v>
      </c>
      <c r="G101" s="33" t="str">
        <f aca="true" t="shared" si="8" ref="G101:G125">TEXT(INT((HOUR(F101)*3600+MINUTE(F101)*60+SECOND(F101))/$I$3/60),"0")&amp;"."&amp;TEXT(MOD((HOUR(F101)*3600+MINUTE(F101)*60+SECOND(F101))/$I$3,60),"00")&amp;"/km"</f>
        <v>8.52/km</v>
      </c>
      <c r="H101" s="39">
        <f aca="true" t="shared" si="9" ref="H101:H125">F101-$F$5</f>
        <v>0.04480324074074073</v>
      </c>
      <c r="I101" s="34">
        <f>F101-INDEX($F$5:$F$165,MATCH(D101,$D$5:$D$165,0))</f>
        <v>0.04199074074074073</v>
      </c>
    </row>
    <row r="102" spans="1:9" ht="18" customHeight="1">
      <c r="A102" s="32" t="s">
        <v>133</v>
      </c>
      <c r="B102" s="41" t="s">
        <v>420</v>
      </c>
      <c r="C102" s="41" t="s">
        <v>205</v>
      </c>
      <c r="D102" s="33" t="s">
        <v>232</v>
      </c>
      <c r="E102" s="41" t="s">
        <v>421</v>
      </c>
      <c r="F102" s="39">
        <v>0.11741898148148149</v>
      </c>
      <c r="G102" s="33" t="str">
        <f t="shared" si="8"/>
        <v>8.54/km</v>
      </c>
      <c r="H102" s="39">
        <f t="shared" si="9"/>
        <v>0.04532407407407407</v>
      </c>
      <c r="I102" s="34">
        <f>F102-INDEX($F$5:$F$165,MATCH(D102,$D$5:$D$165,0))</f>
        <v>0.021377314814814807</v>
      </c>
    </row>
    <row r="103" spans="1:9" ht="18" customHeight="1">
      <c r="A103" s="32" t="s">
        <v>134</v>
      </c>
      <c r="B103" s="41" t="s">
        <v>420</v>
      </c>
      <c r="C103" s="41" t="s">
        <v>233</v>
      </c>
      <c r="D103" s="33" t="s">
        <v>228</v>
      </c>
      <c r="E103" s="41" t="s">
        <v>285</v>
      </c>
      <c r="F103" s="39">
        <v>0.11743055555555555</v>
      </c>
      <c r="G103" s="33" t="str">
        <f t="shared" si="8"/>
        <v>8.54/km</v>
      </c>
      <c r="H103" s="39">
        <f t="shared" si="9"/>
        <v>0.04533564814814814</v>
      </c>
      <c r="I103" s="34">
        <f>F103-INDEX($F$5:$F$165,MATCH(D103,$D$5:$D$165,0))</f>
        <v>0.0035069444444444375</v>
      </c>
    </row>
    <row r="104" spans="1:9" ht="18" customHeight="1">
      <c r="A104" s="32" t="s">
        <v>135</v>
      </c>
      <c r="B104" s="41" t="s">
        <v>422</v>
      </c>
      <c r="C104" s="41" t="s">
        <v>25</v>
      </c>
      <c r="D104" s="33" t="s">
        <v>217</v>
      </c>
      <c r="E104" s="41" t="s">
        <v>368</v>
      </c>
      <c r="F104" s="39">
        <v>0.11774305555555555</v>
      </c>
      <c r="G104" s="33" t="str">
        <f t="shared" si="8"/>
        <v>8.55/km</v>
      </c>
      <c r="H104" s="39">
        <f t="shared" si="9"/>
        <v>0.04564814814814813</v>
      </c>
      <c r="I104" s="34">
        <f>F104-INDEX($F$5:$F$165,MATCH(D104,$D$5:$D$165,0))</f>
        <v>0.029363425925925918</v>
      </c>
    </row>
    <row r="105" spans="1:9" ht="18" customHeight="1">
      <c r="A105" s="32" t="s">
        <v>137</v>
      </c>
      <c r="B105" s="41" t="s">
        <v>423</v>
      </c>
      <c r="C105" s="41" t="s">
        <v>19</v>
      </c>
      <c r="D105" s="33" t="s">
        <v>217</v>
      </c>
      <c r="E105" s="41" t="s">
        <v>307</v>
      </c>
      <c r="F105" s="39">
        <v>0.11883101851851852</v>
      </c>
      <c r="G105" s="33" t="str">
        <f t="shared" si="8"/>
        <v>9.00/km</v>
      </c>
      <c r="H105" s="39">
        <f t="shared" si="9"/>
        <v>0.0467361111111111</v>
      </c>
      <c r="I105" s="34">
        <f>F105-INDEX($F$5:$F$165,MATCH(D105,$D$5:$D$165,0))</f>
        <v>0.03045138888888889</v>
      </c>
    </row>
    <row r="106" spans="1:9" ht="18" customHeight="1">
      <c r="A106" s="32" t="s">
        <v>138</v>
      </c>
      <c r="B106" s="41" t="s">
        <v>424</v>
      </c>
      <c r="C106" s="41" t="s">
        <v>244</v>
      </c>
      <c r="D106" s="33" t="s">
        <v>236</v>
      </c>
      <c r="E106" s="41" t="s">
        <v>425</v>
      </c>
      <c r="F106" s="39">
        <v>0.11898148148148148</v>
      </c>
      <c r="G106" s="33" t="str">
        <f t="shared" si="8"/>
        <v>9.01/km</v>
      </c>
      <c r="H106" s="39">
        <f t="shared" si="9"/>
        <v>0.04688657407407407</v>
      </c>
      <c r="I106" s="34">
        <f>F106-INDEX($F$5:$F$165,MATCH(D106,$D$5:$D$165,0))</f>
        <v>0.030243055555555565</v>
      </c>
    </row>
    <row r="107" spans="1:9" ht="18" customHeight="1">
      <c r="A107" s="32" t="s">
        <v>139</v>
      </c>
      <c r="B107" s="41" t="s">
        <v>426</v>
      </c>
      <c r="C107" s="41" t="s">
        <v>230</v>
      </c>
      <c r="D107" s="33" t="s">
        <v>228</v>
      </c>
      <c r="E107" s="41" t="s">
        <v>374</v>
      </c>
      <c r="F107" s="39">
        <v>0.11899305555555556</v>
      </c>
      <c r="G107" s="33" t="str">
        <f t="shared" si="8"/>
        <v>9.01/km</v>
      </c>
      <c r="H107" s="39">
        <f t="shared" si="9"/>
        <v>0.04689814814814815</v>
      </c>
      <c r="I107" s="34">
        <f>F107-INDEX($F$5:$F$165,MATCH(D107,$D$5:$D$165,0))</f>
        <v>0.005069444444444446</v>
      </c>
    </row>
    <row r="108" spans="1:9" ht="18" customHeight="1">
      <c r="A108" s="32" t="s">
        <v>140</v>
      </c>
      <c r="B108" s="41" t="s">
        <v>427</v>
      </c>
      <c r="C108" s="41" t="s">
        <v>310</v>
      </c>
      <c r="D108" s="33" t="s">
        <v>216</v>
      </c>
      <c r="E108" s="41" t="s">
        <v>368</v>
      </c>
      <c r="F108" s="39">
        <v>0.11920138888888888</v>
      </c>
      <c r="G108" s="33" t="str">
        <f t="shared" si="8"/>
        <v>9.02/km</v>
      </c>
      <c r="H108" s="39">
        <f t="shared" si="9"/>
        <v>0.04710648148148147</v>
      </c>
      <c r="I108" s="34">
        <f>F108-INDEX($F$5:$F$165,MATCH(D108,$D$5:$D$165,0))</f>
        <v>0.04612268518518517</v>
      </c>
    </row>
    <row r="109" spans="1:9" ht="18" customHeight="1">
      <c r="A109" s="32" t="s">
        <v>141</v>
      </c>
      <c r="B109" s="41" t="s">
        <v>428</v>
      </c>
      <c r="C109" s="41" t="s">
        <v>16</v>
      </c>
      <c r="D109" s="33" t="s">
        <v>216</v>
      </c>
      <c r="E109" s="41" t="s">
        <v>368</v>
      </c>
      <c r="F109" s="39">
        <v>0.11920138888888888</v>
      </c>
      <c r="G109" s="33" t="str">
        <f t="shared" si="8"/>
        <v>9.02/km</v>
      </c>
      <c r="H109" s="39">
        <f t="shared" si="9"/>
        <v>0.04710648148148147</v>
      </c>
      <c r="I109" s="34">
        <f>F109-INDEX($F$5:$F$165,MATCH(D109,$D$5:$D$165,0))</f>
        <v>0.04612268518518517</v>
      </c>
    </row>
    <row r="110" spans="1:9" ht="18" customHeight="1">
      <c r="A110" s="32" t="s">
        <v>142</v>
      </c>
      <c r="B110" s="41" t="s">
        <v>429</v>
      </c>
      <c r="C110" s="41" t="s">
        <v>253</v>
      </c>
      <c r="D110" s="33" t="s">
        <v>359</v>
      </c>
      <c r="E110" s="41" t="s">
        <v>368</v>
      </c>
      <c r="F110" s="39">
        <v>0.11921296296296297</v>
      </c>
      <c r="G110" s="33" t="str">
        <f t="shared" si="8"/>
        <v>9.02/km</v>
      </c>
      <c r="H110" s="39">
        <f t="shared" si="9"/>
        <v>0.04711805555555555</v>
      </c>
      <c r="I110" s="34">
        <f>F110-INDEX($F$5:$F$165,MATCH(D110,$D$5:$D$165,0))</f>
        <v>0.017106481481481473</v>
      </c>
    </row>
    <row r="111" spans="1:9" ht="18" customHeight="1">
      <c r="A111" s="32" t="s">
        <v>143</v>
      </c>
      <c r="B111" s="41" t="s">
        <v>429</v>
      </c>
      <c r="C111" s="41" t="s">
        <v>430</v>
      </c>
      <c r="D111" s="33" t="s">
        <v>262</v>
      </c>
      <c r="E111" s="41" t="s">
        <v>368</v>
      </c>
      <c r="F111" s="39">
        <v>0.11921296296296297</v>
      </c>
      <c r="G111" s="33" t="str">
        <f t="shared" si="8"/>
        <v>9.02/km</v>
      </c>
      <c r="H111" s="39">
        <f t="shared" si="9"/>
        <v>0.04711805555555555</v>
      </c>
      <c r="I111" s="34">
        <f>F111-INDEX($F$5:$F$165,MATCH(D111,$D$5:$D$165,0))</f>
        <v>0</v>
      </c>
    </row>
    <row r="112" spans="1:9" ht="18" customHeight="1">
      <c r="A112" s="32" t="s">
        <v>144</v>
      </c>
      <c r="B112" s="41" t="s">
        <v>316</v>
      </c>
      <c r="C112" s="41" t="s">
        <v>431</v>
      </c>
      <c r="D112" s="33" t="s">
        <v>236</v>
      </c>
      <c r="E112" s="41" t="s">
        <v>288</v>
      </c>
      <c r="F112" s="39">
        <v>0.11957175925925927</v>
      </c>
      <c r="G112" s="33" t="str">
        <f t="shared" si="8"/>
        <v>9.04/km</v>
      </c>
      <c r="H112" s="39">
        <f t="shared" si="9"/>
        <v>0.04747685185185185</v>
      </c>
      <c r="I112" s="34">
        <f>F112-INDEX($F$5:$F$165,MATCH(D112,$D$5:$D$165,0))</f>
        <v>0.03083333333333335</v>
      </c>
    </row>
    <row r="113" spans="1:9" ht="18" customHeight="1">
      <c r="A113" s="32" t="s">
        <v>145</v>
      </c>
      <c r="B113" s="41" t="s">
        <v>432</v>
      </c>
      <c r="C113" s="41" t="s">
        <v>433</v>
      </c>
      <c r="D113" s="33" t="s">
        <v>359</v>
      </c>
      <c r="E113" s="41" t="s">
        <v>416</v>
      </c>
      <c r="F113" s="39">
        <v>0.11959490740740741</v>
      </c>
      <c r="G113" s="33" t="str">
        <f t="shared" si="8"/>
        <v>9.04/km</v>
      </c>
      <c r="H113" s="39">
        <f t="shared" si="9"/>
        <v>0.0475</v>
      </c>
      <c r="I113" s="34">
        <f>F113-INDEX($F$5:$F$165,MATCH(D113,$D$5:$D$165,0))</f>
        <v>0.01748842592592592</v>
      </c>
    </row>
    <row r="114" spans="1:9" ht="18" customHeight="1">
      <c r="A114" s="32" t="s">
        <v>146</v>
      </c>
      <c r="B114" s="41" t="s">
        <v>434</v>
      </c>
      <c r="C114" s="41" t="s">
        <v>249</v>
      </c>
      <c r="D114" s="33" t="s">
        <v>228</v>
      </c>
      <c r="E114" s="41" t="s">
        <v>435</v>
      </c>
      <c r="F114" s="39">
        <v>0.11988425925925926</v>
      </c>
      <c r="G114" s="33" t="str">
        <f t="shared" si="8"/>
        <v>9.05/km</v>
      </c>
      <c r="H114" s="39">
        <f t="shared" si="9"/>
        <v>0.04778935185185185</v>
      </c>
      <c r="I114" s="34">
        <f>F114-INDEX($F$5:$F$165,MATCH(D114,$D$5:$D$165,0))</f>
        <v>0.0059606481481481455</v>
      </c>
    </row>
    <row r="115" spans="1:9" ht="18" customHeight="1">
      <c r="A115" s="58" t="s">
        <v>147</v>
      </c>
      <c r="B115" s="59" t="s">
        <v>263</v>
      </c>
      <c r="C115" s="59" t="s">
        <v>436</v>
      </c>
      <c r="D115" s="60" t="s">
        <v>247</v>
      </c>
      <c r="E115" s="59" t="s">
        <v>208</v>
      </c>
      <c r="F115" s="61">
        <v>0.12122685185185185</v>
      </c>
      <c r="G115" s="60" t="str">
        <f t="shared" si="8"/>
        <v>9.11/km</v>
      </c>
      <c r="H115" s="61">
        <f t="shared" si="9"/>
        <v>0.049131944444444436</v>
      </c>
      <c r="I115" s="62">
        <f>F115-INDEX($F$5:$F$165,MATCH(D115,$D$5:$D$165,0))</f>
        <v>0.012326388888888887</v>
      </c>
    </row>
    <row r="116" spans="1:9" ht="18" customHeight="1">
      <c r="A116" s="32" t="s">
        <v>148</v>
      </c>
      <c r="B116" s="41" t="s">
        <v>437</v>
      </c>
      <c r="C116" s="41" t="s">
        <v>198</v>
      </c>
      <c r="D116" s="33" t="s">
        <v>226</v>
      </c>
      <c r="E116" s="41" t="s">
        <v>376</v>
      </c>
      <c r="F116" s="39">
        <v>0.1219675925925926</v>
      </c>
      <c r="G116" s="33" t="str">
        <f t="shared" si="8"/>
        <v>9.15/km</v>
      </c>
      <c r="H116" s="39">
        <f t="shared" si="9"/>
        <v>0.04987268518518519</v>
      </c>
      <c r="I116" s="34">
        <f>F116-INDEX($F$5:$F$165,MATCH(D116,$D$5:$D$165,0))</f>
        <v>0.01893518518518518</v>
      </c>
    </row>
    <row r="117" spans="1:9" ht="18" customHeight="1">
      <c r="A117" s="32" t="s">
        <v>149</v>
      </c>
      <c r="B117" s="41" t="s">
        <v>438</v>
      </c>
      <c r="C117" s="41" t="s">
        <v>23</v>
      </c>
      <c r="D117" s="33" t="s">
        <v>216</v>
      </c>
      <c r="E117" s="41" t="s">
        <v>439</v>
      </c>
      <c r="F117" s="39">
        <v>0.12232638888888887</v>
      </c>
      <c r="G117" s="33" t="str">
        <f t="shared" si="8"/>
        <v>9.16/km</v>
      </c>
      <c r="H117" s="39">
        <f t="shared" si="9"/>
        <v>0.05023148148148146</v>
      </c>
      <c r="I117" s="34">
        <f>F117-INDEX($F$5:$F$165,MATCH(D117,$D$5:$D$165,0))</f>
        <v>0.04924768518518516</v>
      </c>
    </row>
    <row r="118" spans="1:9" ht="18" customHeight="1">
      <c r="A118" s="32" t="s">
        <v>150</v>
      </c>
      <c r="B118" s="41" t="s">
        <v>248</v>
      </c>
      <c r="C118" s="41" t="s">
        <v>440</v>
      </c>
      <c r="D118" s="33" t="s">
        <v>247</v>
      </c>
      <c r="E118" s="41" t="s">
        <v>288</v>
      </c>
      <c r="F118" s="39">
        <v>0.12266203703703704</v>
      </c>
      <c r="G118" s="33" t="str">
        <f t="shared" si="8"/>
        <v>9.18/km</v>
      </c>
      <c r="H118" s="39">
        <f t="shared" si="9"/>
        <v>0.05056712962962963</v>
      </c>
      <c r="I118" s="34">
        <f>F118-INDEX($F$5:$F$165,MATCH(D118,$D$5:$D$165,0))</f>
        <v>0.013761574074074079</v>
      </c>
    </row>
    <row r="119" spans="1:9" ht="18" customHeight="1">
      <c r="A119" s="32" t="s">
        <v>151</v>
      </c>
      <c r="B119" s="41" t="s">
        <v>441</v>
      </c>
      <c r="C119" s="41" t="s">
        <v>17</v>
      </c>
      <c r="D119" s="33" t="s">
        <v>228</v>
      </c>
      <c r="E119" s="41" t="s">
        <v>303</v>
      </c>
      <c r="F119" s="39">
        <v>0.12288194444444445</v>
      </c>
      <c r="G119" s="33" t="str">
        <f t="shared" si="8"/>
        <v>9.19/km</v>
      </c>
      <c r="H119" s="39">
        <f t="shared" si="9"/>
        <v>0.05078703703703703</v>
      </c>
      <c r="I119" s="34">
        <f>F119-INDEX($F$5:$F$165,MATCH(D119,$D$5:$D$165,0))</f>
        <v>0.008958333333333332</v>
      </c>
    </row>
    <row r="120" spans="1:9" ht="18" customHeight="1">
      <c r="A120" s="32" t="s">
        <v>152</v>
      </c>
      <c r="B120" s="41" t="s">
        <v>442</v>
      </c>
      <c r="C120" s="41" t="s">
        <v>443</v>
      </c>
      <c r="D120" s="33" t="s">
        <v>221</v>
      </c>
      <c r="E120" s="41" t="s">
        <v>444</v>
      </c>
      <c r="F120" s="39">
        <v>0.12466435185185186</v>
      </c>
      <c r="G120" s="33" t="str">
        <f t="shared" si="8"/>
        <v>9.27/km</v>
      </c>
      <c r="H120" s="39">
        <f t="shared" si="9"/>
        <v>0.052569444444444446</v>
      </c>
      <c r="I120" s="34">
        <f>F120-INDEX($F$5:$F$165,MATCH(D120,$D$5:$D$165,0))</f>
        <v>0.019027777777777782</v>
      </c>
    </row>
    <row r="121" spans="1:9" ht="18" customHeight="1">
      <c r="A121" s="32" t="s">
        <v>153</v>
      </c>
      <c r="B121" s="41" t="s">
        <v>445</v>
      </c>
      <c r="C121" s="41" t="s">
        <v>212</v>
      </c>
      <c r="D121" s="33" t="s">
        <v>232</v>
      </c>
      <c r="E121" s="41" t="s">
        <v>439</v>
      </c>
      <c r="F121" s="39">
        <v>0.12555555555555556</v>
      </c>
      <c r="G121" s="33" t="str">
        <f t="shared" si="8"/>
        <v>9.31/km</v>
      </c>
      <c r="H121" s="39">
        <f t="shared" si="9"/>
        <v>0.053460648148148146</v>
      </c>
      <c r="I121" s="34">
        <f>F121-INDEX($F$5:$F$165,MATCH(D121,$D$5:$D$165,0))</f>
        <v>0.02951388888888888</v>
      </c>
    </row>
    <row r="122" spans="1:9" ht="18" customHeight="1">
      <c r="A122" s="32" t="s">
        <v>154</v>
      </c>
      <c r="B122" s="41" t="s">
        <v>446</v>
      </c>
      <c r="C122" s="41" t="s">
        <v>447</v>
      </c>
      <c r="D122" s="33" t="s">
        <v>215</v>
      </c>
      <c r="E122" s="41" t="s">
        <v>393</v>
      </c>
      <c r="F122" s="39">
        <v>0.12587962962962965</v>
      </c>
      <c r="G122" s="33" t="str">
        <f t="shared" si="8"/>
        <v>9.32/km</v>
      </c>
      <c r="H122" s="39">
        <f t="shared" si="9"/>
        <v>0.053784722222222234</v>
      </c>
      <c r="I122" s="34">
        <f>F122-INDEX($F$5:$F$165,MATCH(D122,$D$5:$D$165,0))</f>
        <v>0.05097222222222224</v>
      </c>
    </row>
    <row r="123" spans="1:9" ht="18" customHeight="1">
      <c r="A123" s="32" t="s">
        <v>155</v>
      </c>
      <c r="B123" s="41" t="s">
        <v>448</v>
      </c>
      <c r="C123" s="41" t="s">
        <v>449</v>
      </c>
      <c r="D123" s="33" t="s">
        <v>232</v>
      </c>
      <c r="E123" s="41" t="s">
        <v>374</v>
      </c>
      <c r="F123" s="39">
        <v>0.12589120370370369</v>
      </c>
      <c r="G123" s="33" t="str">
        <f t="shared" si="8"/>
        <v>9.32/km</v>
      </c>
      <c r="H123" s="39">
        <f t="shared" si="9"/>
        <v>0.05379629629629627</v>
      </c>
      <c r="I123" s="34">
        <f>F123-INDEX($F$5:$F$165,MATCH(D123,$D$5:$D$165,0))</f>
        <v>0.029849537037037008</v>
      </c>
    </row>
    <row r="124" spans="1:9" ht="18" customHeight="1">
      <c r="A124" s="32" t="s">
        <v>156</v>
      </c>
      <c r="B124" s="41" t="s">
        <v>450</v>
      </c>
      <c r="C124" s="41" t="s">
        <v>451</v>
      </c>
      <c r="D124" s="33" t="s">
        <v>236</v>
      </c>
      <c r="E124" s="41" t="s">
        <v>307</v>
      </c>
      <c r="F124" s="39">
        <v>0.12596064814814814</v>
      </c>
      <c r="G124" s="33" t="str">
        <f t="shared" si="8"/>
        <v>9.33/km</v>
      </c>
      <c r="H124" s="39">
        <f t="shared" si="9"/>
        <v>0.05386574074074073</v>
      </c>
      <c r="I124" s="34">
        <f>F124-INDEX($F$5:$F$165,MATCH(D124,$D$5:$D$165,0))</f>
        <v>0.037222222222222226</v>
      </c>
    </row>
    <row r="125" spans="1:9" ht="18" customHeight="1">
      <c r="A125" s="32" t="s">
        <v>157</v>
      </c>
      <c r="B125" s="41" t="s">
        <v>235</v>
      </c>
      <c r="C125" s="41" t="s">
        <v>452</v>
      </c>
      <c r="D125" s="33" t="s">
        <v>232</v>
      </c>
      <c r="E125" s="41" t="s">
        <v>391</v>
      </c>
      <c r="F125" s="39">
        <v>0.12616898148148148</v>
      </c>
      <c r="G125" s="33" t="str">
        <f t="shared" si="8"/>
        <v>9.34/km</v>
      </c>
      <c r="H125" s="39">
        <f t="shared" si="9"/>
        <v>0.054074074074074066</v>
      </c>
      <c r="I125" s="34">
        <f>F125-INDEX($F$5:$F$165,MATCH(D125,$D$5:$D$165,0))</f>
        <v>0.0301273148148148</v>
      </c>
    </row>
    <row r="126" spans="1:9" ht="18" customHeight="1">
      <c r="A126" s="32" t="s">
        <v>158</v>
      </c>
      <c r="B126" s="41" t="s">
        <v>453</v>
      </c>
      <c r="C126" s="41" t="s">
        <v>454</v>
      </c>
      <c r="D126" s="33" t="s">
        <v>223</v>
      </c>
      <c r="E126" s="41" t="s">
        <v>288</v>
      </c>
      <c r="F126" s="39">
        <v>0.1279976851851852</v>
      </c>
      <c r="G126" s="33" t="str">
        <f aca="true" t="shared" si="10" ref="G126:G158">TEXT(INT((HOUR(F126)*3600+MINUTE(F126)*60+SECOND(F126))/$I$3/60),"0")&amp;"."&amp;TEXT(MOD((HOUR(F126)*3600+MINUTE(F126)*60+SECOND(F126))/$I$3,60),"00")&amp;"/km"</f>
        <v>9.42/km</v>
      </c>
      <c r="H126" s="39">
        <f aca="true" t="shared" si="11" ref="H126:H158">F126-$F$5</f>
        <v>0.05590277777777779</v>
      </c>
      <c r="I126" s="34">
        <f>F126-INDEX($F$5:$F$165,MATCH(D126,$D$5:$D$165,0))</f>
        <v>0.04056712962962965</v>
      </c>
    </row>
    <row r="127" spans="1:9" ht="18" customHeight="1">
      <c r="A127" s="32" t="s">
        <v>159</v>
      </c>
      <c r="B127" s="41" t="s">
        <v>455</v>
      </c>
      <c r="C127" s="41" t="s">
        <v>456</v>
      </c>
      <c r="D127" s="33" t="s">
        <v>226</v>
      </c>
      <c r="E127" s="41" t="s">
        <v>297</v>
      </c>
      <c r="F127" s="39">
        <v>0.1279976851851852</v>
      </c>
      <c r="G127" s="33" t="str">
        <f t="shared" si="10"/>
        <v>9.42/km</v>
      </c>
      <c r="H127" s="39">
        <f t="shared" si="11"/>
        <v>0.05590277777777779</v>
      </c>
      <c r="I127" s="34">
        <f>F127-INDEX($F$5:$F$165,MATCH(D127,$D$5:$D$165,0))</f>
        <v>0.02496527777777778</v>
      </c>
    </row>
    <row r="128" spans="1:9" ht="18" customHeight="1">
      <c r="A128" s="32" t="s">
        <v>160</v>
      </c>
      <c r="B128" s="41" t="s">
        <v>457</v>
      </c>
      <c r="C128" s="41" t="s">
        <v>22</v>
      </c>
      <c r="D128" s="33" t="s">
        <v>217</v>
      </c>
      <c r="E128" s="41" t="s">
        <v>419</v>
      </c>
      <c r="F128" s="39">
        <v>0.13025462962962964</v>
      </c>
      <c r="G128" s="33" t="str">
        <f t="shared" si="10"/>
        <v>9.52/km</v>
      </c>
      <c r="H128" s="39">
        <f t="shared" si="11"/>
        <v>0.058159722222222224</v>
      </c>
      <c r="I128" s="34">
        <f>F128-INDEX($F$5:$F$165,MATCH(D128,$D$5:$D$165,0))</f>
        <v>0.04187500000000001</v>
      </c>
    </row>
    <row r="129" spans="1:9" ht="18" customHeight="1">
      <c r="A129" s="32" t="s">
        <v>161</v>
      </c>
      <c r="B129" s="41" t="s">
        <v>458</v>
      </c>
      <c r="C129" s="41" t="s">
        <v>459</v>
      </c>
      <c r="D129" s="33" t="s">
        <v>247</v>
      </c>
      <c r="E129" s="41" t="s">
        <v>460</v>
      </c>
      <c r="F129" s="39">
        <v>0.13046296296296298</v>
      </c>
      <c r="G129" s="33" t="str">
        <f t="shared" si="10"/>
        <v>9.53/km</v>
      </c>
      <c r="H129" s="39">
        <f t="shared" si="11"/>
        <v>0.05836805555555556</v>
      </c>
      <c r="I129" s="34">
        <f>F129-INDEX($F$5:$F$165,MATCH(D129,$D$5:$D$165,0))</f>
        <v>0.021562500000000012</v>
      </c>
    </row>
    <row r="130" spans="1:9" ht="18" customHeight="1">
      <c r="A130" s="58" t="s">
        <v>162</v>
      </c>
      <c r="B130" s="59" t="s">
        <v>461</v>
      </c>
      <c r="C130" s="59" t="s">
        <v>28</v>
      </c>
      <c r="D130" s="60" t="s">
        <v>223</v>
      </c>
      <c r="E130" s="59" t="s">
        <v>208</v>
      </c>
      <c r="F130" s="61">
        <v>0.13159722222222223</v>
      </c>
      <c r="G130" s="60" t="str">
        <f t="shared" si="10"/>
        <v>9.58/km</v>
      </c>
      <c r="H130" s="61">
        <f t="shared" si="11"/>
        <v>0.05950231481481481</v>
      </c>
      <c r="I130" s="62">
        <f>F130-INDEX($F$5:$F$165,MATCH(D130,$D$5:$D$165,0))</f>
        <v>0.044166666666666674</v>
      </c>
    </row>
    <row r="131" spans="1:9" ht="18" customHeight="1">
      <c r="A131" s="32" t="s">
        <v>163</v>
      </c>
      <c r="B131" s="41" t="s">
        <v>311</v>
      </c>
      <c r="C131" s="41" t="s">
        <v>22</v>
      </c>
      <c r="D131" s="33" t="s">
        <v>216</v>
      </c>
      <c r="E131" s="41" t="s">
        <v>368</v>
      </c>
      <c r="F131" s="39">
        <v>0.13172453703703704</v>
      </c>
      <c r="G131" s="33" t="str">
        <f t="shared" si="10"/>
        <v>9.59/km</v>
      </c>
      <c r="H131" s="39">
        <f t="shared" si="11"/>
        <v>0.05962962962962963</v>
      </c>
      <c r="I131" s="34">
        <f>F131-INDEX($F$5:$F$165,MATCH(D131,$D$5:$D$165,0))</f>
        <v>0.05864583333333333</v>
      </c>
    </row>
    <row r="132" spans="1:9" ht="18" customHeight="1">
      <c r="A132" s="32" t="s">
        <v>164</v>
      </c>
      <c r="B132" s="41" t="s">
        <v>213</v>
      </c>
      <c r="C132" s="41" t="s">
        <v>462</v>
      </c>
      <c r="D132" s="33" t="s">
        <v>216</v>
      </c>
      <c r="E132" s="41" t="s">
        <v>288</v>
      </c>
      <c r="F132" s="39">
        <v>0.13255787037037037</v>
      </c>
      <c r="G132" s="33" t="str">
        <f t="shared" si="10"/>
        <v>10.03/km</v>
      </c>
      <c r="H132" s="39">
        <f t="shared" si="11"/>
        <v>0.060462962962962954</v>
      </c>
      <c r="I132" s="34">
        <f>F132-INDEX($F$5:$F$165,MATCH(D132,$D$5:$D$165,0))</f>
        <v>0.05947916666666665</v>
      </c>
    </row>
    <row r="133" spans="1:9" ht="18" customHeight="1">
      <c r="A133" s="32" t="s">
        <v>165</v>
      </c>
      <c r="B133" s="41" t="s">
        <v>305</v>
      </c>
      <c r="C133" s="41" t="s">
        <v>463</v>
      </c>
      <c r="D133" s="33" t="s">
        <v>216</v>
      </c>
      <c r="E133" s="41" t="s">
        <v>288</v>
      </c>
      <c r="F133" s="39">
        <v>0.13255787037037037</v>
      </c>
      <c r="G133" s="33" t="str">
        <f t="shared" si="10"/>
        <v>10.03/km</v>
      </c>
      <c r="H133" s="39">
        <f t="shared" si="11"/>
        <v>0.060462962962962954</v>
      </c>
      <c r="I133" s="34">
        <f>F133-INDEX($F$5:$F$165,MATCH(D133,$D$5:$D$165,0))</f>
        <v>0.05947916666666665</v>
      </c>
    </row>
    <row r="134" spans="1:9" ht="18" customHeight="1">
      <c r="A134" s="32" t="s">
        <v>166</v>
      </c>
      <c r="B134" s="41" t="s">
        <v>464</v>
      </c>
      <c r="C134" s="41" t="s">
        <v>268</v>
      </c>
      <c r="D134" s="33" t="s">
        <v>215</v>
      </c>
      <c r="E134" s="41" t="s">
        <v>465</v>
      </c>
      <c r="F134" s="39">
        <v>0.13375</v>
      </c>
      <c r="G134" s="33" t="str">
        <f t="shared" si="10"/>
        <v>10.08/km</v>
      </c>
      <c r="H134" s="39">
        <f t="shared" si="11"/>
        <v>0.061655092592592595</v>
      </c>
      <c r="I134" s="34">
        <f>F134-INDEX($F$5:$F$165,MATCH(D134,$D$5:$D$165,0))</f>
        <v>0.0588425925925926</v>
      </c>
    </row>
    <row r="135" spans="1:9" ht="18" customHeight="1">
      <c r="A135" s="32" t="s">
        <v>167</v>
      </c>
      <c r="B135" s="41" t="s">
        <v>466</v>
      </c>
      <c r="C135" s="41" t="s">
        <v>266</v>
      </c>
      <c r="D135" s="33" t="s">
        <v>232</v>
      </c>
      <c r="E135" s="41" t="s">
        <v>465</v>
      </c>
      <c r="F135" s="39">
        <v>0.1342824074074074</v>
      </c>
      <c r="G135" s="33" t="str">
        <f t="shared" si="10"/>
        <v>10.11/km</v>
      </c>
      <c r="H135" s="39">
        <f t="shared" si="11"/>
        <v>0.06218749999999999</v>
      </c>
      <c r="I135" s="34">
        <f>F135-INDEX($F$5:$F$165,MATCH(D135,$D$5:$D$165,0))</f>
        <v>0.03824074074074073</v>
      </c>
    </row>
    <row r="136" spans="1:9" ht="18" customHeight="1">
      <c r="A136" s="32" t="s">
        <v>168</v>
      </c>
      <c r="B136" s="41" t="s">
        <v>467</v>
      </c>
      <c r="C136" s="41" t="s">
        <v>15</v>
      </c>
      <c r="D136" s="33" t="s">
        <v>273</v>
      </c>
      <c r="E136" s="41" t="s">
        <v>468</v>
      </c>
      <c r="F136" s="39">
        <v>0.13574074074074075</v>
      </c>
      <c r="G136" s="33" t="str">
        <f t="shared" si="10"/>
        <v>10.17/km</v>
      </c>
      <c r="H136" s="39">
        <f t="shared" si="11"/>
        <v>0.06364583333333333</v>
      </c>
      <c r="I136" s="34">
        <f>F136-INDEX($F$5:$F$165,MATCH(D136,$D$5:$D$165,0))</f>
        <v>0</v>
      </c>
    </row>
    <row r="137" spans="1:9" ht="18" customHeight="1">
      <c r="A137" s="32" t="s">
        <v>169</v>
      </c>
      <c r="B137" s="41" t="s">
        <v>401</v>
      </c>
      <c r="C137" s="41" t="s">
        <v>256</v>
      </c>
      <c r="D137" s="33" t="s">
        <v>227</v>
      </c>
      <c r="E137" s="41" t="s">
        <v>383</v>
      </c>
      <c r="F137" s="39">
        <v>0.1375462962962963</v>
      </c>
      <c r="G137" s="33" t="str">
        <f t="shared" si="10"/>
        <v>10.25/km</v>
      </c>
      <c r="H137" s="39">
        <f t="shared" si="11"/>
        <v>0.06545138888888889</v>
      </c>
      <c r="I137" s="34">
        <f>F137-INDEX($F$5:$F$165,MATCH(D137,$D$5:$D$165,0))</f>
        <v>0.05094907407407409</v>
      </c>
    </row>
    <row r="138" spans="1:9" ht="18" customHeight="1">
      <c r="A138" s="32" t="s">
        <v>170</v>
      </c>
      <c r="B138" s="41" t="s">
        <v>469</v>
      </c>
      <c r="C138" s="41" t="s">
        <v>470</v>
      </c>
      <c r="D138" s="33" t="s">
        <v>223</v>
      </c>
      <c r="E138" s="41" t="s">
        <v>222</v>
      </c>
      <c r="F138" s="39">
        <v>0.1376851851851852</v>
      </c>
      <c r="G138" s="33" t="str">
        <f t="shared" si="10"/>
        <v>10.26/km</v>
      </c>
      <c r="H138" s="39">
        <f t="shared" si="11"/>
        <v>0.06559027777777778</v>
      </c>
      <c r="I138" s="34">
        <f>F138-INDEX($F$5:$F$165,MATCH(D138,$D$5:$D$165,0))</f>
        <v>0.050254629629629635</v>
      </c>
    </row>
    <row r="139" spans="1:9" ht="18" customHeight="1">
      <c r="A139" s="32" t="s">
        <v>171</v>
      </c>
      <c r="B139" s="41" t="s">
        <v>276</v>
      </c>
      <c r="C139" s="41" t="s">
        <v>28</v>
      </c>
      <c r="D139" s="33" t="s">
        <v>223</v>
      </c>
      <c r="E139" s="41" t="s">
        <v>225</v>
      </c>
      <c r="F139" s="39">
        <v>0.1376851851851852</v>
      </c>
      <c r="G139" s="33" t="str">
        <f t="shared" si="10"/>
        <v>10.26/km</v>
      </c>
      <c r="H139" s="39">
        <f t="shared" si="11"/>
        <v>0.06559027777777778</v>
      </c>
      <c r="I139" s="34">
        <f>F139-INDEX($F$5:$F$165,MATCH(D139,$D$5:$D$165,0))</f>
        <v>0.050254629629629635</v>
      </c>
    </row>
    <row r="140" spans="1:9" ht="18" customHeight="1">
      <c r="A140" s="32" t="s">
        <v>172</v>
      </c>
      <c r="B140" s="41" t="s">
        <v>471</v>
      </c>
      <c r="C140" s="41" t="s">
        <v>203</v>
      </c>
      <c r="D140" s="33" t="s">
        <v>228</v>
      </c>
      <c r="E140" s="41" t="s">
        <v>368</v>
      </c>
      <c r="F140" s="39">
        <v>0.1387037037037037</v>
      </c>
      <c r="G140" s="33" t="str">
        <f t="shared" si="10"/>
        <v>10.31/km</v>
      </c>
      <c r="H140" s="39">
        <f t="shared" si="11"/>
        <v>0.06660879629629628</v>
      </c>
      <c r="I140" s="34">
        <f>F140-INDEX($F$5:$F$165,MATCH(D140,$D$5:$D$165,0))</f>
        <v>0.024780092592592576</v>
      </c>
    </row>
    <row r="141" spans="1:9" ht="18" customHeight="1">
      <c r="A141" s="32" t="s">
        <v>173</v>
      </c>
      <c r="B141" s="41" t="s">
        <v>472</v>
      </c>
      <c r="C141" s="41" t="s">
        <v>136</v>
      </c>
      <c r="D141" s="33" t="s">
        <v>236</v>
      </c>
      <c r="E141" s="41" t="s">
        <v>368</v>
      </c>
      <c r="F141" s="39">
        <v>0.1387037037037037</v>
      </c>
      <c r="G141" s="33" t="str">
        <f t="shared" si="10"/>
        <v>10.31/km</v>
      </c>
      <c r="H141" s="39">
        <f t="shared" si="11"/>
        <v>0.06660879629629628</v>
      </c>
      <c r="I141" s="34">
        <f>F141-INDEX($F$5:$F$165,MATCH(D141,$D$5:$D$165,0))</f>
        <v>0.049965277777777775</v>
      </c>
    </row>
    <row r="142" spans="1:9" ht="18" customHeight="1">
      <c r="A142" s="32" t="s">
        <v>174</v>
      </c>
      <c r="B142" s="41" t="s">
        <v>473</v>
      </c>
      <c r="C142" s="41" t="s">
        <v>201</v>
      </c>
      <c r="D142" s="33" t="s">
        <v>216</v>
      </c>
      <c r="E142" s="41" t="s">
        <v>368</v>
      </c>
      <c r="F142" s="39">
        <v>0.13871527777777778</v>
      </c>
      <c r="G142" s="33" t="str">
        <f t="shared" si="10"/>
        <v>10.31/km</v>
      </c>
      <c r="H142" s="39">
        <f t="shared" si="11"/>
        <v>0.06662037037037037</v>
      </c>
      <c r="I142" s="34">
        <f>F142-INDEX($F$5:$F$165,MATCH(D142,$D$5:$D$165,0))</f>
        <v>0.06563657407407407</v>
      </c>
    </row>
    <row r="143" spans="1:9" ht="18" customHeight="1">
      <c r="A143" s="32" t="s">
        <v>175</v>
      </c>
      <c r="B143" s="41" t="s">
        <v>207</v>
      </c>
      <c r="C143" s="41" t="s">
        <v>201</v>
      </c>
      <c r="D143" s="33" t="s">
        <v>223</v>
      </c>
      <c r="E143" s="41" t="s">
        <v>288</v>
      </c>
      <c r="F143" s="39">
        <v>0.1396064814814815</v>
      </c>
      <c r="G143" s="33" t="str">
        <f t="shared" si="10"/>
        <v>10.35/km</v>
      </c>
      <c r="H143" s="39">
        <f t="shared" si="11"/>
        <v>0.06751157407407408</v>
      </c>
      <c r="I143" s="34">
        <f>F143-INDEX($F$5:$F$165,MATCH(D143,$D$5:$D$165,0))</f>
        <v>0.052175925925925945</v>
      </c>
    </row>
    <row r="144" spans="1:9" ht="18" customHeight="1">
      <c r="A144" s="58" t="s">
        <v>176</v>
      </c>
      <c r="B144" s="59" t="s">
        <v>474</v>
      </c>
      <c r="C144" s="59" t="s">
        <v>475</v>
      </c>
      <c r="D144" s="60" t="s">
        <v>232</v>
      </c>
      <c r="E144" s="59" t="s">
        <v>208</v>
      </c>
      <c r="F144" s="61">
        <v>0.14060185185185184</v>
      </c>
      <c r="G144" s="60" t="str">
        <f t="shared" si="10"/>
        <v>10.39/km</v>
      </c>
      <c r="H144" s="61">
        <f t="shared" si="11"/>
        <v>0.06850694444444443</v>
      </c>
      <c r="I144" s="62">
        <f>F144-INDEX($F$5:$F$165,MATCH(D144,$D$5:$D$165,0))</f>
        <v>0.04456018518518516</v>
      </c>
    </row>
    <row r="145" spans="1:9" ht="18" customHeight="1">
      <c r="A145" s="32" t="s">
        <v>177</v>
      </c>
      <c r="B145" s="41" t="s">
        <v>476</v>
      </c>
      <c r="C145" s="41" t="s">
        <v>16</v>
      </c>
      <c r="D145" s="33" t="s">
        <v>227</v>
      </c>
      <c r="E145" s="41" t="s">
        <v>288</v>
      </c>
      <c r="F145" s="39">
        <v>0.14075231481481482</v>
      </c>
      <c r="G145" s="33" t="str">
        <f t="shared" si="10"/>
        <v>10.40/km</v>
      </c>
      <c r="H145" s="39">
        <f t="shared" si="11"/>
        <v>0.0686574074074074</v>
      </c>
      <c r="I145" s="34">
        <f>F145-INDEX($F$5:$F$165,MATCH(D145,$D$5:$D$165,0))</f>
        <v>0.0541550925925926</v>
      </c>
    </row>
    <row r="146" spans="1:9" ht="18" customHeight="1">
      <c r="A146" s="32" t="s">
        <v>178</v>
      </c>
      <c r="B146" s="41" t="s">
        <v>477</v>
      </c>
      <c r="C146" s="41" t="s">
        <v>253</v>
      </c>
      <c r="D146" s="33" t="s">
        <v>359</v>
      </c>
      <c r="E146" s="41" t="s">
        <v>444</v>
      </c>
      <c r="F146" s="39">
        <v>0.14085648148148147</v>
      </c>
      <c r="G146" s="33" t="str">
        <f t="shared" si="10"/>
        <v>10.41/km</v>
      </c>
      <c r="H146" s="39">
        <f t="shared" si="11"/>
        <v>0.06876157407407406</v>
      </c>
      <c r="I146" s="34">
        <f>F146-INDEX($F$5:$F$165,MATCH(D146,$D$5:$D$165,0))</f>
        <v>0.03874999999999998</v>
      </c>
    </row>
    <row r="147" spans="1:9" ht="18" customHeight="1">
      <c r="A147" s="32" t="s">
        <v>179</v>
      </c>
      <c r="B147" s="41" t="s">
        <v>239</v>
      </c>
      <c r="C147" s="41" t="s">
        <v>205</v>
      </c>
      <c r="D147" s="33" t="s">
        <v>221</v>
      </c>
      <c r="E147" s="41" t="s">
        <v>444</v>
      </c>
      <c r="F147" s="39">
        <v>0.1409837962962963</v>
      </c>
      <c r="G147" s="33" t="str">
        <f t="shared" si="10"/>
        <v>10.41/km</v>
      </c>
      <c r="H147" s="39">
        <f t="shared" si="11"/>
        <v>0.06888888888888887</v>
      </c>
      <c r="I147" s="34">
        <f>F147-INDEX($F$5:$F$165,MATCH(D147,$D$5:$D$165,0))</f>
        <v>0.03534722222222221</v>
      </c>
    </row>
    <row r="148" spans="1:9" ht="18" customHeight="1">
      <c r="A148" s="32" t="s">
        <v>180</v>
      </c>
      <c r="B148" s="41" t="s">
        <v>299</v>
      </c>
      <c r="C148" s="41" t="s">
        <v>261</v>
      </c>
      <c r="D148" s="33" t="s">
        <v>247</v>
      </c>
      <c r="E148" s="41" t="s">
        <v>320</v>
      </c>
      <c r="F148" s="39">
        <v>0.14137731481481483</v>
      </c>
      <c r="G148" s="33" t="str">
        <f t="shared" si="10"/>
        <v>10.43/km</v>
      </c>
      <c r="H148" s="39">
        <f t="shared" si="11"/>
        <v>0.06928240740740742</v>
      </c>
      <c r="I148" s="34">
        <f>F148-INDEX($F$5:$F$165,MATCH(D148,$D$5:$D$165,0))</f>
        <v>0.03247685185185187</v>
      </c>
    </row>
    <row r="149" spans="1:9" ht="18" customHeight="1">
      <c r="A149" s="32" t="s">
        <v>181</v>
      </c>
      <c r="B149" s="41" t="s">
        <v>478</v>
      </c>
      <c r="C149" s="41" t="s">
        <v>17</v>
      </c>
      <c r="D149" s="33" t="s">
        <v>217</v>
      </c>
      <c r="E149" s="41" t="s">
        <v>444</v>
      </c>
      <c r="F149" s="39">
        <v>0.14399305555555555</v>
      </c>
      <c r="G149" s="33" t="str">
        <f t="shared" si="10"/>
        <v>10.55/km</v>
      </c>
      <c r="H149" s="39">
        <f t="shared" si="11"/>
        <v>0.07189814814814814</v>
      </c>
      <c r="I149" s="34">
        <f>F149-INDEX($F$5:$F$165,MATCH(D149,$D$5:$D$165,0))</f>
        <v>0.05561342592592593</v>
      </c>
    </row>
    <row r="150" spans="1:9" ht="18" customHeight="1">
      <c r="A150" s="32" t="s">
        <v>182</v>
      </c>
      <c r="B150" s="41" t="s">
        <v>479</v>
      </c>
      <c r="C150" s="41" t="s">
        <v>231</v>
      </c>
      <c r="D150" s="33" t="s">
        <v>215</v>
      </c>
      <c r="E150" s="41" t="s">
        <v>480</v>
      </c>
      <c r="F150" s="39">
        <v>0.14613425925925927</v>
      </c>
      <c r="G150" s="33" t="str">
        <f t="shared" si="10"/>
        <v>11.05/km</v>
      </c>
      <c r="H150" s="39">
        <f t="shared" si="11"/>
        <v>0.07403935185185186</v>
      </c>
      <c r="I150" s="34">
        <f>F150-INDEX($F$5:$F$165,MATCH(D150,$D$5:$D$165,0))</f>
        <v>0.07122685185185186</v>
      </c>
    </row>
    <row r="151" spans="1:9" ht="18" customHeight="1">
      <c r="A151" s="32" t="s">
        <v>183</v>
      </c>
      <c r="B151" s="41" t="s">
        <v>481</v>
      </c>
      <c r="C151" s="41" t="s">
        <v>24</v>
      </c>
      <c r="D151" s="33" t="s">
        <v>215</v>
      </c>
      <c r="E151" s="41" t="s">
        <v>480</v>
      </c>
      <c r="F151" s="39">
        <v>0.14614583333333334</v>
      </c>
      <c r="G151" s="33" t="str">
        <f t="shared" si="10"/>
        <v>11.05/km</v>
      </c>
      <c r="H151" s="39">
        <f t="shared" si="11"/>
        <v>0.07405092592592592</v>
      </c>
      <c r="I151" s="34">
        <f>F151-INDEX($F$5:$F$165,MATCH(D151,$D$5:$D$165,0))</f>
        <v>0.07123842592592593</v>
      </c>
    </row>
    <row r="152" spans="1:9" ht="18" customHeight="1">
      <c r="A152" s="58" t="s">
        <v>184</v>
      </c>
      <c r="B152" s="59" t="s">
        <v>482</v>
      </c>
      <c r="C152" s="59" t="s">
        <v>204</v>
      </c>
      <c r="D152" s="60" t="s">
        <v>236</v>
      </c>
      <c r="E152" s="59" t="s">
        <v>208</v>
      </c>
      <c r="F152" s="61">
        <v>0.14945601851851853</v>
      </c>
      <c r="G152" s="60" t="str">
        <f t="shared" si="10"/>
        <v>11.20/km</v>
      </c>
      <c r="H152" s="61">
        <f t="shared" si="11"/>
        <v>0.07736111111111112</v>
      </c>
      <c r="I152" s="62">
        <f>F152-INDEX($F$5:$F$165,MATCH(D152,$D$5:$D$165,0))</f>
        <v>0.060717592592592615</v>
      </c>
    </row>
    <row r="153" spans="1:9" ht="18" customHeight="1">
      <c r="A153" s="32" t="s">
        <v>185</v>
      </c>
      <c r="B153" s="41" t="s">
        <v>483</v>
      </c>
      <c r="C153" s="41" t="s">
        <v>255</v>
      </c>
      <c r="D153" s="33" t="s">
        <v>247</v>
      </c>
      <c r="E153" s="41" t="s">
        <v>297</v>
      </c>
      <c r="F153" s="39">
        <v>0.15640046296296298</v>
      </c>
      <c r="G153" s="33" t="str">
        <f t="shared" si="10"/>
        <v>11.51/km</v>
      </c>
      <c r="H153" s="39">
        <f t="shared" si="11"/>
        <v>0.08430555555555556</v>
      </c>
      <c r="I153" s="34">
        <f>F153-INDEX($F$5:$F$165,MATCH(D153,$D$5:$D$165,0))</f>
        <v>0.047500000000000014</v>
      </c>
    </row>
    <row r="154" spans="1:9" ht="18" customHeight="1">
      <c r="A154" s="32" t="s">
        <v>186</v>
      </c>
      <c r="B154" s="41" t="s">
        <v>484</v>
      </c>
      <c r="C154" s="41" t="s">
        <v>485</v>
      </c>
      <c r="D154" s="33" t="s">
        <v>221</v>
      </c>
      <c r="E154" s="41" t="s">
        <v>368</v>
      </c>
      <c r="F154" s="39">
        <v>0.15641203703703704</v>
      </c>
      <c r="G154" s="33" t="str">
        <f t="shared" si="10"/>
        <v>11.51/km</v>
      </c>
      <c r="H154" s="39">
        <f t="shared" si="11"/>
        <v>0.08431712962962963</v>
      </c>
      <c r="I154" s="34">
        <f>F154-INDEX($F$5:$F$165,MATCH(D154,$D$5:$D$165,0))</f>
        <v>0.05077546296296297</v>
      </c>
    </row>
    <row r="155" spans="1:9" ht="18" customHeight="1">
      <c r="A155" s="32" t="s">
        <v>187</v>
      </c>
      <c r="B155" s="41" t="s">
        <v>347</v>
      </c>
      <c r="C155" s="41" t="s">
        <v>13</v>
      </c>
      <c r="D155" s="33" t="s">
        <v>228</v>
      </c>
      <c r="E155" s="41" t="s">
        <v>297</v>
      </c>
      <c r="F155" s="39">
        <v>0.15678240740740743</v>
      </c>
      <c r="G155" s="33" t="str">
        <f t="shared" si="10"/>
        <v>11.53/km</v>
      </c>
      <c r="H155" s="39">
        <f t="shared" si="11"/>
        <v>0.08468750000000001</v>
      </c>
      <c r="I155" s="34">
        <f>F155-INDEX($F$5:$F$165,MATCH(D155,$D$5:$D$165,0))</f>
        <v>0.04285879629629631</v>
      </c>
    </row>
    <row r="156" spans="1:9" ht="18" customHeight="1">
      <c r="A156" s="32" t="s">
        <v>188</v>
      </c>
      <c r="B156" s="41" t="s">
        <v>486</v>
      </c>
      <c r="C156" s="41" t="s">
        <v>240</v>
      </c>
      <c r="D156" s="33" t="s">
        <v>227</v>
      </c>
      <c r="E156" s="41" t="s">
        <v>487</v>
      </c>
      <c r="F156" s="39">
        <v>0.1591898148148148</v>
      </c>
      <c r="G156" s="33" t="str">
        <f t="shared" si="10"/>
        <v>12.04/km</v>
      </c>
      <c r="H156" s="39">
        <f t="shared" si="11"/>
        <v>0.0870949074074074</v>
      </c>
      <c r="I156" s="34">
        <f>F156-INDEX($F$5:$F$165,MATCH(D156,$D$5:$D$165,0))</f>
        <v>0.0725925925925926</v>
      </c>
    </row>
    <row r="157" spans="1:9" ht="18" customHeight="1">
      <c r="A157" s="32" t="s">
        <v>189</v>
      </c>
      <c r="B157" s="41" t="s">
        <v>488</v>
      </c>
      <c r="C157" s="41" t="s">
        <v>489</v>
      </c>
      <c r="D157" s="33" t="s">
        <v>221</v>
      </c>
      <c r="E157" s="41" t="s">
        <v>368</v>
      </c>
      <c r="F157" s="39">
        <v>0.1648263888888889</v>
      </c>
      <c r="G157" s="33" t="str">
        <f t="shared" si="10"/>
        <v>12.30/km</v>
      </c>
      <c r="H157" s="39">
        <f t="shared" si="11"/>
        <v>0.09273148148148148</v>
      </c>
      <c r="I157" s="34">
        <f>F157-INDEX($F$5:$F$165,MATCH(D157,$D$5:$D$165,0))</f>
        <v>0.05918981481481482</v>
      </c>
    </row>
    <row r="158" spans="1:9" ht="18" customHeight="1">
      <c r="A158" s="32" t="s">
        <v>190</v>
      </c>
      <c r="B158" s="41" t="s">
        <v>490</v>
      </c>
      <c r="C158" s="41" t="s">
        <v>491</v>
      </c>
      <c r="D158" s="33" t="s">
        <v>232</v>
      </c>
      <c r="E158" s="41" t="s">
        <v>368</v>
      </c>
      <c r="F158" s="39">
        <v>0.1648263888888889</v>
      </c>
      <c r="G158" s="33" t="str">
        <f t="shared" si="10"/>
        <v>12.30/km</v>
      </c>
      <c r="H158" s="39">
        <f t="shared" si="11"/>
        <v>0.09273148148148148</v>
      </c>
      <c r="I158" s="34">
        <f>F158-INDEX($F$5:$F$165,MATCH(D158,$D$5:$D$165,0))</f>
        <v>0.06878472222222222</v>
      </c>
    </row>
    <row r="159" spans="1:9" ht="18" customHeight="1">
      <c r="A159" s="32" t="s">
        <v>191</v>
      </c>
      <c r="B159" s="41" t="s">
        <v>428</v>
      </c>
      <c r="C159" s="41" t="s">
        <v>16</v>
      </c>
      <c r="D159" s="33" t="s">
        <v>223</v>
      </c>
      <c r="E159" s="41" t="s">
        <v>288</v>
      </c>
      <c r="F159" s="39">
        <v>0.1670138888888889</v>
      </c>
      <c r="G159" s="33" t="str">
        <f>TEXT(INT((HOUR(F159)*3600+MINUTE(F159)*60+SECOND(F159))/$I$3/60),"0")&amp;"."&amp;TEXT(MOD((HOUR(F159)*3600+MINUTE(F159)*60+SECOND(F159))/$I$3,60),"00")&amp;"/km"</f>
        <v>12.39/km</v>
      </c>
      <c r="H159" s="39">
        <f>F159-$F$5</f>
        <v>0.09491898148148149</v>
      </c>
      <c r="I159" s="34">
        <f>F159-INDEX($F$5:$F$165,MATCH(D159,$D$5:$D$165,0))</f>
        <v>0.07958333333333335</v>
      </c>
    </row>
    <row r="160" spans="1:9" ht="18" customHeight="1">
      <c r="A160" s="32" t="s">
        <v>192</v>
      </c>
      <c r="B160" s="41" t="s">
        <v>492</v>
      </c>
      <c r="C160" s="41" t="s">
        <v>209</v>
      </c>
      <c r="D160" s="33" t="s">
        <v>278</v>
      </c>
      <c r="E160" s="41" t="s">
        <v>493</v>
      </c>
      <c r="F160" s="39">
        <v>0.16811342592592593</v>
      </c>
      <c r="G160" s="33" t="str">
        <f>TEXT(INT((HOUR(F160)*3600+MINUTE(F160)*60+SECOND(F160))/$I$3/60),"0")&amp;"."&amp;TEXT(MOD((HOUR(F160)*3600+MINUTE(F160)*60+SECOND(F160))/$I$3,60),"00")&amp;"/km"</f>
        <v>12.44/km</v>
      </c>
      <c r="H160" s="39">
        <f>F160-$F$5</f>
        <v>0.09601851851851852</v>
      </c>
      <c r="I160" s="34">
        <f>F160-INDEX($F$5:$F$165,MATCH(D160,$D$5:$D$165,0))</f>
        <v>0.09601851851851852</v>
      </c>
    </row>
    <row r="161" spans="1:9" ht="18" customHeight="1">
      <c r="A161" s="32" t="s">
        <v>193</v>
      </c>
      <c r="B161" s="41" t="s">
        <v>494</v>
      </c>
      <c r="C161" s="41" t="s">
        <v>274</v>
      </c>
      <c r="D161" s="33" t="s">
        <v>221</v>
      </c>
      <c r="E161" s="41" t="s">
        <v>368</v>
      </c>
      <c r="F161" s="39">
        <v>0.17938657407407407</v>
      </c>
      <c r="G161" s="33" t="str">
        <f>TEXT(INT((HOUR(F161)*3600+MINUTE(F161)*60+SECOND(F161))/$I$3/60),"0")&amp;"."&amp;TEXT(MOD((HOUR(F161)*3600+MINUTE(F161)*60+SECOND(F161))/$I$3,60),"00")&amp;"/km"</f>
        <v>13.36/km</v>
      </c>
      <c r="H161" s="39">
        <f>F161-$F$5</f>
        <v>0.10729166666666666</v>
      </c>
      <c r="I161" s="34">
        <f>F161-INDEX($F$5:$F$165,MATCH(D161,$D$5:$D$165,0))</f>
        <v>0.07375</v>
      </c>
    </row>
    <row r="162" spans="1:9" ht="18" customHeight="1">
      <c r="A162" s="32" t="s">
        <v>194</v>
      </c>
      <c r="B162" s="41" t="s">
        <v>495</v>
      </c>
      <c r="C162" s="41" t="s">
        <v>20</v>
      </c>
      <c r="D162" s="33" t="s">
        <v>223</v>
      </c>
      <c r="E162" s="41" t="s">
        <v>288</v>
      </c>
      <c r="F162" s="39">
        <v>0.20138888888888887</v>
      </c>
      <c r="G162" s="33" t="str">
        <f>TEXT(INT((HOUR(F162)*3600+MINUTE(F162)*60+SECOND(F162))/$I$3/60),"0")&amp;"."&amp;TEXT(MOD((HOUR(F162)*3600+MINUTE(F162)*60+SECOND(F162))/$I$3,60),"00")&amp;"/km"</f>
        <v>15.16/km</v>
      </c>
      <c r="H162" s="39">
        <f>F162-$F$5</f>
        <v>0.12929398148148147</v>
      </c>
      <c r="I162" s="34">
        <f>F162-INDEX($F$5:$F$165,MATCH(D162,$D$5:$D$165,0))</f>
        <v>0.11395833333333331</v>
      </c>
    </row>
    <row r="163" spans="1:9" ht="18" customHeight="1">
      <c r="A163" s="35" t="s">
        <v>195</v>
      </c>
      <c r="B163" s="42" t="s">
        <v>496</v>
      </c>
      <c r="C163" s="42" t="s">
        <v>271</v>
      </c>
      <c r="D163" s="36" t="s">
        <v>254</v>
      </c>
      <c r="E163" s="42" t="s">
        <v>374</v>
      </c>
      <c r="F163" s="44">
        <v>0.20138888888888887</v>
      </c>
      <c r="G163" s="36" t="str">
        <f>TEXT(INT((HOUR(F163)*3600+MINUTE(F163)*60+SECOND(F163))/$I$3/60),"0")&amp;"."&amp;TEXT(MOD((HOUR(F163)*3600+MINUTE(F163)*60+SECOND(F163))/$I$3,60),"00")&amp;"/km"</f>
        <v>15.16/km</v>
      </c>
      <c r="H163" s="44">
        <f>F163-$F$5</f>
        <v>0.12929398148148147</v>
      </c>
      <c r="I163" s="37">
        <f>F163-INDEX($F$5:$F$165,MATCH(D163,$D$5:$D$165,0))</f>
        <v>0</v>
      </c>
    </row>
  </sheetData>
  <sheetProtection/>
  <autoFilter ref="A4:I163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2" t="str">
        <f>Individuale!A1</f>
        <v>L'anello del brigante</v>
      </c>
      <c r="B1" s="53"/>
      <c r="C1" s="54"/>
    </row>
    <row r="2" spans="1:3" ht="24" customHeight="1">
      <c r="A2" s="55" t="str">
        <f>Individuale!B3</f>
        <v> Roccasecca (FR) Italia</v>
      </c>
      <c r="B2" s="56"/>
      <c r="C2" s="57"/>
    </row>
    <row r="3" spans="1:3" ht="24" customHeight="1">
      <c r="A3" s="26"/>
      <c r="B3" s="27" t="s">
        <v>11</v>
      </c>
      <c r="C3" s="28">
        <f>SUM(C5:C749)</f>
        <v>159</v>
      </c>
    </row>
    <row r="4" spans="1:3" ht="24" customHeight="1">
      <c r="A4" s="29" t="s">
        <v>1</v>
      </c>
      <c r="B4" s="30" t="s">
        <v>5</v>
      </c>
      <c r="C4" s="31" t="s">
        <v>10</v>
      </c>
    </row>
    <row r="5" spans="1:3" ht="18" customHeight="1">
      <c r="A5" s="10">
        <v>1</v>
      </c>
      <c r="B5" s="11" t="s">
        <v>288</v>
      </c>
      <c r="C5" s="65">
        <v>22</v>
      </c>
    </row>
    <row r="6" spans="1:3" ht="18" customHeight="1">
      <c r="A6" s="12">
        <v>2</v>
      </c>
      <c r="B6" s="13" t="s">
        <v>368</v>
      </c>
      <c r="C6" s="66">
        <v>14</v>
      </c>
    </row>
    <row r="7" spans="1:3" ht="18" customHeight="1">
      <c r="A7" s="12">
        <v>3</v>
      </c>
      <c r="B7" s="13" t="s">
        <v>297</v>
      </c>
      <c r="C7" s="66">
        <v>10</v>
      </c>
    </row>
    <row r="8" spans="1:3" ht="18" customHeight="1">
      <c r="A8" s="12">
        <v>4</v>
      </c>
      <c r="B8" s="13" t="s">
        <v>279</v>
      </c>
      <c r="C8" s="66">
        <v>9</v>
      </c>
    </row>
    <row r="9" spans="1:3" ht="18" customHeight="1">
      <c r="A9" s="12">
        <v>5</v>
      </c>
      <c r="B9" s="13" t="s">
        <v>307</v>
      </c>
      <c r="C9" s="66">
        <v>7</v>
      </c>
    </row>
    <row r="10" spans="1:3" ht="18" customHeight="1">
      <c r="A10" s="12">
        <v>6</v>
      </c>
      <c r="B10" s="13" t="s">
        <v>320</v>
      </c>
      <c r="C10" s="66">
        <v>5</v>
      </c>
    </row>
    <row r="11" spans="1:3" ht="18" customHeight="1">
      <c r="A11" s="63">
        <v>7</v>
      </c>
      <c r="B11" s="64" t="s">
        <v>208</v>
      </c>
      <c r="C11" s="68">
        <v>4</v>
      </c>
    </row>
    <row r="12" spans="1:3" ht="18" customHeight="1">
      <c r="A12" s="12">
        <v>8</v>
      </c>
      <c r="B12" s="13" t="s">
        <v>374</v>
      </c>
      <c r="C12" s="66">
        <v>4</v>
      </c>
    </row>
    <row r="13" spans="1:3" ht="18" customHeight="1">
      <c r="A13" s="12">
        <v>9</v>
      </c>
      <c r="B13" s="13" t="s">
        <v>444</v>
      </c>
      <c r="C13" s="66">
        <v>4</v>
      </c>
    </row>
    <row r="14" spans="1:3" ht="18" customHeight="1">
      <c r="A14" s="12">
        <v>10</v>
      </c>
      <c r="B14" s="13" t="s">
        <v>326</v>
      </c>
      <c r="C14" s="66">
        <v>3</v>
      </c>
    </row>
    <row r="15" spans="1:3" ht="18" customHeight="1">
      <c r="A15" s="12">
        <v>11</v>
      </c>
      <c r="B15" s="13" t="s">
        <v>383</v>
      </c>
      <c r="C15" s="66">
        <v>3</v>
      </c>
    </row>
    <row r="16" spans="1:3" ht="18" customHeight="1">
      <c r="A16" s="12">
        <v>12</v>
      </c>
      <c r="B16" s="13" t="s">
        <v>285</v>
      </c>
      <c r="C16" s="66">
        <v>3</v>
      </c>
    </row>
    <row r="17" spans="1:3" ht="18" customHeight="1">
      <c r="A17" s="12">
        <v>13</v>
      </c>
      <c r="B17" s="13" t="s">
        <v>366</v>
      </c>
      <c r="C17" s="66">
        <v>2</v>
      </c>
    </row>
    <row r="18" spans="1:3" ht="18" customHeight="1">
      <c r="A18" s="12">
        <v>14</v>
      </c>
      <c r="B18" s="13" t="s">
        <v>333</v>
      </c>
      <c r="C18" s="66">
        <v>2</v>
      </c>
    </row>
    <row r="19" spans="1:3" ht="18" customHeight="1">
      <c r="A19" s="12">
        <v>15</v>
      </c>
      <c r="B19" s="13" t="s">
        <v>376</v>
      </c>
      <c r="C19" s="66">
        <v>2</v>
      </c>
    </row>
    <row r="20" spans="1:3" ht="18" customHeight="1">
      <c r="A20" s="12">
        <v>16</v>
      </c>
      <c r="B20" s="13" t="s">
        <v>387</v>
      </c>
      <c r="C20" s="66">
        <v>2</v>
      </c>
    </row>
    <row r="21" spans="1:3" ht="18" customHeight="1">
      <c r="A21" s="12">
        <v>17</v>
      </c>
      <c r="B21" s="13" t="s">
        <v>419</v>
      </c>
      <c r="C21" s="66">
        <v>2</v>
      </c>
    </row>
    <row r="22" spans="1:3" ht="18" customHeight="1">
      <c r="A22" s="12">
        <v>18</v>
      </c>
      <c r="B22" s="13" t="s">
        <v>303</v>
      </c>
      <c r="C22" s="66">
        <v>2</v>
      </c>
    </row>
    <row r="23" spans="1:3" ht="18" customHeight="1">
      <c r="A23" s="12">
        <v>19</v>
      </c>
      <c r="B23" s="13" t="s">
        <v>439</v>
      </c>
      <c r="C23" s="66">
        <v>2</v>
      </c>
    </row>
    <row r="24" spans="1:3" ht="18" customHeight="1">
      <c r="A24" s="12">
        <v>20</v>
      </c>
      <c r="B24" s="13" t="s">
        <v>416</v>
      </c>
      <c r="C24" s="66">
        <v>2</v>
      </c>
    </row>
    <row r="25" spans="1:3" ht="18" customHeight="1">
      <c r="A25" s="12">
        <v>21</v>
      </c>
      <c r="B25" s="13" t="s">
        <v>325</v>
      </c>
      <c r="C25" s="66">
        <v>2</v>
      </c>
    </row>
    <row r="26" spans="1:3" ht="18" customHeight="1">
      <c r="A26" s="12">
        <v>22</v>
      </c>
      <c r="B26" s="13" t="s">
        <v>300</v>
      </c>
      <c r="C26" s="66">
        <v>2</v>
      </c>
    </row>
    <row r="27" spans="1:3" ht="18" customHeight="1">
      <c r="A27" s="12">
        <v>23</v>
      </c>
      <c r="B27" s="13" t="s">
        <v>393</v>
      </c>
      <c r="C27" s="66">
        <v>2</v>
      </c>
    </row>
    <row r="28" spans="1:3" ht="18" customHeight="1">
      <c r="A28" s="12">
        <v>24</v>
      </c>
      <c r="B28" s="13" t="s">
        <v>281</v>
      </c>
      <c r="C28" s="66">
        <v>2</v>
      </c>
    </row>
    <row r="29" spans="1:3" ht="18" customHeight="1">
      <c r="A29" s="12">
        <v>25</v>
      </c>
      <c r="B29" s="13" t="s">
        <v>313</v>
      </c>
      <c r="C29" s="66">
        <v>2</v>
      </c>
    </row>
    <row r="30" spans="1:3" ht="18" customHeight="1">
      <c r="A30" s="12">
        <v>26</v>
      </c>
      <c r="B30" s="13" t="s">
        <v>465</v>
      </c>
      <c r="C30" s="66">
        <v>2</v>
      </c>
    </row>
    <row r="31" spans="1:3" ht="18" customHeight="1">
      <c r="A31" s="12">
        <v>27</v>
      </c>
      <c r="B31" s="13" t="s">
        <v>391</v>
      </c>
      <c r="C31" s="66">
        <v>2</v>
      </c>
    </row>
    <row r="32" spans="1:3" ht="18" customHeight="1">
      <c r="A32" s="12">
        <v>28</v>
      </c>
      <c r="B32" s="13" t="s">
        <v>351</v>
      </c>
      <c r="C32" s="66">
        <v>2</v>
      </c>
    </row>
    <row r="33" spans="1:3" ht="18" customHeight="1">
      <c r="A33" s="12">
        <v>29</v>
      </c>
      <c r="B33" s="13" t="s">
        <v>480</v>
      </c>
      <c r="C33" s="66">
        <v>2</v>
      </c>
    </row>
    <row r="34" spans="1:3" ht="18" customHeight="1">
      <c r="A34" s="12">
        <v>30</v>
      </c>
      <c r="B34" s="13" t="s">
        <v>229</v>
      </c>
      <c r="C34" s="66">
        <v>2</v>
      </c>
    </row>
    <row r="35" spans="1:3" ht="18" customHeight="1">
      <c r="A35" s="12">
        <v>31</v>
      </c>
      <c r="B35" s="13" t="s">
        <v>222</v>
      </c>
      <c r="C35" s="66">
        <v>2</v>
      </c>
    </row>
    <row r="36" spans="1:3" ht="18" customHeight="1">
      <c r="A36" s="12">
        <v>32</v>
      </c>
      <c r="B36" s="13" t="s">
        <v>335</v>
      </c>
      <c r="C36" s="66">
        <v>1</v>
      </c>
    </row>
    <row r="37" spans="1:3" ht="18" customHeight="1">
      <c r="A37" s="12">
        <v>33</v>
      </c>
      <c r="B37" s="13" t="s">
        <v>330</v>
      </c>
      <c r="C37" s="66">
        <v>1</v>
      </c>
    </row>
    <row r="38" spans="1:3" ht="18" customHeight="1">
      <c r="A38" s="12">
        <v>34</v>
      </c>
      <c r="B38" s="13" t="s">
        <v>315</v>
      </c>
      <c r="C38" s="66">
        <v>1</v>
      </c>
    </row>
    <row r="39" spans="1:3" ht="18" customHeight="1">
      <c r="A39" s="12">
        <v>35</v>
      </c>
      <c r="B39" s="13" t="s">
        <v>468</v>
      </c>
      <c r="C39" s="66">
        <v>1</v>
      </c>
    </row>
    <row r="40" spans="1:3" ht="18" customHeight="1">
      <c r="A40" s="12">
        <v>36</v>
      </c>
      <c r="B40" s="13" t="s">
        <v>385</v>
      </c>
      <c r="C40" s="66">
        <v>1</v>
      </c>
    </row>
    <row r="41" spans="1:3" ht="18" customHeight="1">
      <c r="A41" s="12">
        <v>37</v>
      </c>
      <c r="B41" s="13" t="s">
        <v>327</v>
      </c>
      <c r="C41" s="66">
        <v>1</v>
      </c>
    </row>
    <row r="42" spans="1:3" ht="18" customHeight="1">
      <c r="A42" s="12">
        <v>38</v>
      </c>
      <c r="B42" s="13" t="s">
        <v>340</v>
      </c>
      <c r="C42" s="66">
        <v>1</v>
      </c>
    </row>
    <row r="43" spans="1:3" ht="18" customHeight="1">
      <c r="A43" s="12">
        <v>39</v>
      </c>
      <c r="B43" s="13" t="s">
        <v>421</v>
      </c>
      <c r="C43" s="66">
        <v>1</v>
      </c>
    </row>
    <row r="44" spans="1:3" ht="18" customHeight="1">
      <c r="A44" s="12">
        <v>40</v>
      </c>
      <c r="B44" s="13" t="s">
        <v>360</v>
      </c>
      <c r="C44" s="66">
        <v>1</v>
      </c>
    </row>
    <row r="45" spans="1:3" ht="18" customHeight="1">
      <c r="A45" s="12">
        <v>41</v>
      </c>
      <c r="B45" s="13" t="s">
        <v>283</v>
      </c>
      <c r="C45" s="66">
        <v>1</v>
      </c>
    </row>
    <row r="46" spans="1:3" ht="18" customHeight="1">
      <c r="A46" s="12">
        <v>42</v>
      </c>
      <c r="B46" s="13" t="s">
        <v>425</v>
      </c>
      <c r="C46" s="66">
        <v>1</v>
      </c>
    </row>
    <row r="47" spans="1:3" ht="18" customHeight="1">
      <c r="A47" s="12">
        <v>43</v>
      </c>
      <c r="B47" s="13" t="s">
        <v>321</v>
      </c>
      <c r="C47" s="66">
        <v>1</v>
      </c>
    </row>
    <row r="48" spans="1:3" ht="18" customHeight="1">
      <c r="A48" s="12">
        <v>44</v>
      </c>
      <c r="B48" s="13" t="s">
        <v>493</v>
      </c>
      <c r="C48" s="66">
        <v>1</v>
      </c>
    </row>
    <row r="49" spans="1:3" ht="18" customHeight="1">
      <c r="A49" s="12">
        <v>45</v>
      </c>
      <c r="B49" s="13" t="s">
        <v>322</v>
      </c>
      <c r="C49" s="66">
        <v>1</v>
      </c>
    </row>
    <row r="50" spans="1:3" ht="18" customHeight="1">
      <c r="A50" s="12">
        <v>46</v>
      </c>
      <c r="B50" s="13" t="s">
        <v>435</v>
      </c>
      <c r="C50" s="66">
        <v>1</v>
      </c>
    </row>
    <row r="51" spans="1:3" ht="18" customHeight="1">
      <c r="A51" s="12">
        <v>47</v>
      </c>
      <c r="B51" s="13" t="s">
        <v>364</v>
      </c>
      <c r="C51" s="66">
        <v>1</v>
      </c>
    </row>
    <row r="52" spans="1:3" ht="18" customHeight="1">
      <c r="A52" s="12">
        <v>48</v>
      </c>
      <c r="B52" s="13" t="s">
        <v>378</v>
      </c>
      <c r="C52" s="66">
        <v>1</v>
      </c>
    </row>
    <row r="53" spans="1:3" ht="18" customHeight="1">
      <c r="A53" s="12">
        <v>49</v>
      </c>
      <c r="B53" s="13" t="s">
        <v>460</v>
      </c>
      <c r="C53" s="66">
        <v>1</v>
      </c>
    </row>
    <row r="54" spans="1:3" ht="18" customHeight="1">
      <c r="A54" s="12">
        <v>50</v>
      </c>
      <c r="B54" s="13" t="s">
        <v>397</v>
      </c>
      <c r="C54" s="66">
        <v>1</v>
      </c>
    </row>
    <row r="55" spans="1:3" ht="18" customHeight="1">
      <c r="A55" s="12">
        <v>51</v>
      </c>
      <c r="B55" s="13" t="s">
        <v>349</v>
      </c>
      <c r="C55" s="66">
        <v>1</v>
      </c>
    </row>
    <row r="56" spans="1:3" ht="18" customHeight="1">
      <c r="A56" s="12">
        <v>52</v>
      </c>
      <c r="B56" s="13" t="s">
        <v>362</v>
      </c>
      <c r="C56" s="66">
        <v>1</v>
      </c>
    </row>
    <row r="57" spans="1:3" ht="18" customHeight="1">
      <c r="A57" s="12">
        <v>53</v>
      </c>
      <c r="B57" s="13" t="s">
        <v>318</v>
      </c>
      <c r="C57" s="66">
        <v>1</v>
      </c>
    </row>
    <row r="58" spans="1:3" ht="18" customHeight="1">
      <c r="A58" s="12">
        <v>54</v>
      </c>
      <c r="B58" s="13" t="s">
        <v>380</v>
      </c>
      <c r="C58" s="66">
        <v>1</v>
      </c>
    </row>
    <row r="59" spans="1:3" ht="18" customHeight="1">
      <c r="A59" s="12">
        <v>55</v>
      </c>
      <c r="B59" s="13" t="s">
        <v>487</v>
      </c>
      <c r="C59" s="66">
        <v>1</v>
      </c>
    </row>
    <row r="60" spans="1:3" ht="18" customHeight="1">
      <c r="A60" s="12">
        <v>56</v>
      </c>
      <c r="B60" s="13" t="s">
        <v>337</v>
      </c>
      <c r="C60" s="66">
        <v>1</v>
      </c>
    </row>
    <row r="61" spans="1:3" ht="18" customHeight="1">
      <c r="A61" s="12">
        <v>57</v>
      </c>
      <c r="B61" s="13" t="s">
        <v>411</v>
      </c>
      <c r="C61" s="66">
        <v>1</v>
      </c>
    </row>
    <row r="62" spans="1:3" ht="18" customHeight="1">
      <c r="A62" s="12">
        <v>58</v>
      </c>
      <c r="B62" s="13" t="s">
        <v>353</v>
      </c>
      <c r="C62" s="66">
        <v>1</v>
      </c>
    </row>
    <row r="63" spans="1:3" ht="18" customHeight="1">
      <c r="A63" s="12">
        <v>59</v>
      </c>
      <c r="B63" s="13" t="s">
        <v>413</v>
      </c>
      <c r="C63" s="66">
        <v>1</v>
      </c>
    </row>
    <row r="64" spans="1:3" ht="18" customHeight="1">
      <c r="A64" s="12">
        <v>60</v>
      </c>
      <c r="B64" s="13" t="s">
        <v>290</v>
      </c>
      <c r="C64" s="66">
        <v>1</v>
      </c>
    </row>
    <row r="65" spans="1:3" ht="18" customHeight="1">
      <c r="A65" s="12">
        <v>61</v>
      </c>
      <c r="B65" s="13" t="s">
        <v>257</v>
      </c>
      <c r="C65" s="66">
        <v>1</v>
      </c>
    </row>
    <row r="66" spans="1:3" ht="18" customHeight="1">
      <c r="A66" s="12">
        <v>62</v>
      </c>
      <c r="B66" s="13" t="s">
        <v>293</v>
      </c>
      <c r="C66" s="66">
        <v>1</v>
      </c>
    </row>
    <row r="67" spans="1:3" ht="18" customHeight="1">
      <c r="A67" s="12">
        <v>63</v>
      </c>
      <c r="B67" s="13" t="s">
        <v>417</v>
      </c>
      <c r="C67" s="66">
        <v>1</v>
      </c>
    </row>
    <row r="68" spans="1:3" ht="18" customHeight="1">
      <c r="A68" s="14">
        <v>64</v>
      </c>
      <c r="B68" s="15" t="s">
        <v>225</v>
      </c>
      <c r="C68" s="67">
        <v>1</v>
      </c>
    </row>
  </sheetData>
  <sheetProtection/>
  <autoFilter ref="A4:C4">
    <sortState ref="A5:C68">
      <sortCondition descending="1" sortBy="value" ref="C5:C68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2017-10-05T08:32:10Z</dcterms:modified>
  <cp:category/>
  <cp:version/>
  <cp:contentType/>
  <cp:contentStatus/>
</cp:coreProperties>
</file>