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'Individuale'!$A$4:$I$89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<sst xmlns="http://schemas.openxmlformats.org/spreadsheetml/2006/main" count="493" uniqueCount="353">
  <si>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</si>
  <si>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</si>
  <si>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</si>
  <si>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</si>
  <si>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</si>
  <si>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</si>
  <si>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</si>
  <si>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</si>
  <si>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</si>
  <si>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</si>
  <si>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</si>
  <si>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</si>
  <si>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</si>
  <si>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</si>
  <si>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</si>
  <si>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</si>
  <si>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</si>
  <si>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</si>
  <si>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</si>
  <si>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</si>
  <si>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</si>
  <si>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</si>
  <si>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</si>
  <si>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</si>
  <si>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</si>
  <si>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</si>
  <si>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</si>
  <si>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</si>
  <si>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</si>
  <si>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</si>
  <si>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</si>
  <si>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</si>
  <si>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</si>
  <si>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</si>
  <si>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</si>
  <si>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</si>
  <si>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</si>
  <si>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</si>
  <si>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</si>
  <si>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</si>
  <si>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</si>
  <si>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</si>
  <si>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</si>
  <si>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</si>
  <si>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</si>
  <si>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</si>
  <si>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</si>
  <si>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</si>
  <si>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</si>
  <si>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</si>
  <si>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</si>
  <si>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</si>
  <si>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</si>
  <si>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</si>
  <si>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</si>
  <si>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</si>
  <si>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</si>
  <si>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</si>
  <si>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</si>
  <si>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</si>
  <si>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</si>
  <si>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</si>
  <si>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</si>
  <si>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</si>
  <si>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</si>
  <si>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</si>
  <si>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</si>
  <si>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</si>
  <si>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</si>
  <si>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</si>
  <si>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</si>
  <si>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</si>
  <si>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</si>
  <si>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</si>
  <si>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</si>
  <si>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</si>
  <si>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</si>
  <si>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</si>
  <si>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</si>
  <si>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</si>
  <si>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</si>
  <si>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</si>
  <si>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</si>
  <si>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</si>
  <si>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</si>
  <si>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</si>
  <si>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</si>
  <si>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</si>
  <si>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</si>
  <si>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</si>
  <si>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</si>
  <si>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</si>
  <si>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</si>
  <si>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</si>
  <si>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</si>
  <si>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</si>
  <si>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</si>
  <si>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CORSA DEI SANTI</t>
  </si>
  <si>
    <t>RUNCARD</t>
  </si>
  <si>
    <t>LIBERO</t>
  </si>
  <si>
    <t xml:space="preserve"> Domenica 15/10/2017</t>
  </si>
  <si>
    <t>INDIVIDUALE</t>
  </si>
  <si>
    <t>RUNNING CLUB LATINA</t>
  </si>
  <si>
    <t>A</t>
  </si>
  <si>
    <t>ATLETICA FUTURA ROMA</t>
  </si>
  <si>
    <t>SMAC ASD RM 273</t>
  </si>
  <si>
    <t>C</t>
  </si>
  <si>
    <t>MILLEPIEDI</t>
  </si>
  <si>
    <t>F</t>
  </si>
  <si>
    <t>ATLETICA VILLA GUGLIELMI</t>
  </si>
  <si>
    <t>VILLA GUGLIELMI</t>
  </si>
  <si>
    <t>VIRTUS LUCCA</t>
  </si>
  <si>
    <t>B</t>
  </si>
  <si>
    <t>D</t>
  </si>
  <si>
    <t>ATLETICA COSTA D'ARGENTO</t>
  </si>
  <si>
    <t>ATLETICA DI MARCO SPORT</t>
  </si>
  <si>
    <t>ANGUILLARA SABAZIA</t>
  </si>
  <si>
    <t>S.M.A.M.</t>
  </si>
  <si>
    <t>BOLSENA FORUM</t>
  </si>
  <si>
    <t>MARA' AVIS MARATHON AP</t>
  </si>
  <si>
    <t>ATL.BARLETTA</t>
  </si>
  <si>
    <t>4° STORMO GROSSETO</t>
  </si>
  <si>
    <t>L.B.M. SPORT</t>
  </si>
  <si>
    <t>USD CERNIS</t>
  </si>
  <si>
    <t>SOC. MONTECCHIO 2000</t>
  </si>
  <si>
    <t>VITERBO RUNNER</t>
  </si>
  <si>
    <t>POLISPORTIVA MONTALTO</t>
  </si>
  <si>
    <t>E</t>
  </si>
  <si>
    <t>ATHLETIC MARATHON SANTERAMO</t>
  </si>
  <si>
    <t>OPEN MIND</t>
  </si>
  <si>
    <t>ASD ATLETICA AVIS NARNI</t>
  </si>
  <si>
    <t>LIBERTAS</t>
  </si>
  <si>
    <t>POLISP.UNIV.DEL FORO ITALIACO</t>
  </si>
  <si>
    <t>UISP ABBADIA</t>
  </si>
  <si>
    <t>AVES PERUGIA</t>
  </si>
  <si>
    <t>ATLETICA MARTA</t>
  </si>
  <si>
    <t>ASD RUNNERS CANINO</t>
  </si>
  <si>
    <t>RIFONDAZIONE TURISTICA</t>
  </si>
  <si>
    <t>S.S.E.</t>
  </si>
  <si>
    <t>G</t>
  </si>
  <si>
    <t>OPES</t>
  </si>
  <si>
    <t>H</t>
  </si>
  <si>
    <t>MARATONETI GENOVESI</t>
  </si>
  <si>
    <t>ATLETICA MONTE MARIO</t>
  </si>
  <si>
    <t>LAZIO RUNNERS TEAM</t>
  </si>
  <si>
    <t>AIRONE TOLFA</t>
  </si>
  <si>
    <t>UISP VITERBO</t>
  </si>
  <si>
    <t>ALTO LAZIO</t>
  </si>
  <si>
    <t>POD.RUNNERS SAN VALENTINO</t>
  </si>
  <si>
    <t>ZOMBIES RUNNERS</t>
  </si>
  <si>
    <t>ASD VV.FF.</t>
  </si>
  <si>
    <t>CM</t>
  </si>
  <si>
    <t>ASD ENEA</t>
  </si>
  <si>
    <t>ASD ESERCITO CECCHIGNOLA</t>
  </si>
  <si>
    <t>SOC.TRACK &amp; FIELD</t>
  </si>
  <si>
    <t>RUNNERS RIETI TOUR</t>
  </si>
  <si>
    <t>OSTERIA DEI PODISTI</t>
  </si>
  <si>
    <t>LAZIO ATLETICA FIDAL</t>
  </si>
  <si>
    <t>Viterbo (VT) Italia</t>
  </si>
  <si>
    <t>Malancona</t>
  </si>
  <si>
    <t>Gianluca</t>
  </si>
  <si>
    <t>Filippide Castiglione del Lago</t>
  </si>
  <si>
    <t>Mancuso</t>
  </si>
  <si>
    <t>Giuseppe</t>
  </si>
  <si>
    <t>sd Piano Ma Arriviamo</t>
  </si>
  <si>
    <t>Cocco</t>
  </si>
  <si>
    <t>Enrico</t>
  </si>
  <si>
    <t>SANTA MARINELLA ATHLETIC CLUB</t>
  </si>
  <si>
    <t>Corigliano</t>
  </si>
  <si>
    <t>Antonino</t>
  </si>
  <si>
    <t>Di Marco Sport</t>
  </si>
  <si>
    <t>Menichetti</t>
  </si>
  <si>
    <t>Sergio</t>
  </si>
  <si>
    <t>Libero</t>
  </si>
  <si>
    <t>Paolelli</t>
  </si>
  <si>
    <t>Gianpaolo</t>
  </si>
  <si>
    <t>Sirotti</t>
  </si>
  <si>
    <t>Marco</t>
  </si>
  <si>
    <t>Podistica Mycrae</t>
  </si>
  <si>
    <t>Zuccarino</t>
  </si>
  <si>
    <t>A.S.D. ECOMARATONA DEI MONTI CIMINI</t>
  </si>
  <si>
    <t>Bergantili</t>
  </si>
  <si>
    <t>Alessio</t>
  </si>
  <si>
    <t>asd AT Running</t>
  </si>
  <si>
    <t>Cecchetti</t>
  </si>
  <si>
    <t>Giulio</t>
  </si>
  <si>
    <t>Uisp Viterbo</t>
  </si>
  <si>
    <t>Becchelli</t>
  </si>
  <si>
    <t>daniele</t>
  </si>
  <si>
    <t>Libertas Ellera podistica</t>
  </si>
  <si>
    <t>Giannini</t>
  </si>
  <si>
    <t>Patrizia</t>
  </si>
  <si>
    <t>M</t>
  </si>
  <si>
    <t>Atletioca Lab Amelia</t>
  </si>
  <si>
    <t>Gabelli</t>
  </si>
  <si>
    <t>Maurizio</t>
  </si>
  <si>
    <t>Silva</t>
  </si>
  <si>
    <t>Riccardo</t>
  </si>
  <si>
    <t>UISP COMITATO TERRITORIALE MONTEROTONDO</t>
  </si>
  <si>
    <t>Anselmi</t>
  </si>
  <si>
    <t>Achille</t>
  </si>
  <si>
    <t>Campanelli</t>
  </si>
  <si>
    <t>Valerio</t>
  </si>
  <si>
    <t>Open Mind</t>
  </si>
  <si>
    <t>Moretti</t>
  </si>
  <si>
    <t>Andrea</t>
  </si>
  <si>
    <t>PODISTICA CORCHIANO 2014</t>
  </si>
  <si>
    <t>Nardoni</t>
  </si>
  <si>
    <t>SOCIETA' BANCARI ROMA</t>
  </si>
  <si>
    <t>Fabio</t>
  </si>
  <si>
    <t>SS Lazio</t>
  </si>
  <si>
    <t>Crisostomo</t>
  </si>
  <si>
    <t>Giorgio</t>
  </si>
  <si>
    <t>ASD AVIS TERNI</t>
  </si>
  <si>
    <t>Placidi</t>
  </si>
  <si>
    <t>Attilio</t>
  </si>
  <si>
    <t>Zupancich</t>
  </si>
  <si>
    <t>Virgilio</t>
  </si>
  <si>
    <t>Ferrari</t>
  </si>
  <si>
    <t>Mario</t>
  </si>
  <si>
    <t>Marini</t>
  </si>
  <si>
    <t>Marzio</t>
  </si>
  <si>
    <t>Carlini</t>
  </si>
  <si>
    <t>Alessandro</t>
  </si>
  <si>
    <t>asd Atletica Orte</t>
  </si>
  <si>
    <t>Mignogna</t>
  </si>
  <si>
    <t>Maria Grazia</t>
  </si>
  <si>
    <t>P</t>
  </si>
  <si>
    <t>trail dei due laghi</t>
  </si>
  <si>
    <t>Rossi</t>
  </si>
  <si>
    <t>Stefano</t>
  </si>
  <si>
    <t>Spiriti</t>
  </si>
  <si>
    <t>Claudio</t>
  </si>
  <si>
    <t>Morini</t>
  </si>
  <si>
    <t>Massimo</t>
  </si>
  <si>
    <t>VITERBO RUNNERS</t>
  </si>
  <si>
    <t>Scarponi</t>
  </si>
  <si>
    <t>Bordoni</t>
  </si>
  <si>
    <t>Terni Triathlon</t>
  </si>
  <si>
    <t>Francesco</t>
  </si>
  <si>
    <t>Paggi</t>
  </si>
  <si>
    <t>Patrizio</t>
  </si>
  <si>
    <t>Minuto</t>
  </si>
  <si>
    <t>Angelo</t>
  </si>
  <si>
    <t>D+ TRAIL</t>
  </si>
  <si>
    <t>Pacioccone</t>
  </si>
  <si>
    <t>Fabiano</t>
  </si>
  <si>
    <t>asd Athletic Lab Amelia</t>
  </si>
  <si>
    <t>Dionisi</t>
  </si>
  <si>
    <t>Csen</t>
  </si>
  <si>
    <t>Leonetti</t>
  </si>
  <si>
    <t>AVIS NARNI</t>
  </si>
  <si>
    <t>Salvatelli</t>
  </si>
  <si>
    <t>Runner Sangemini</t>
  </si>
  <si>
    <t>Lodato</t>
  </si>
  <si>
    <t>Francesca</t>
  </si>
  <si>
    <t>Gregori</t>
  </si>
  <si>
    <t>Tosti</t>
  </si>
  <si>
    <t>Eugenio</t>
  </si>
  <si>
    <t>Alto Lazio</t>
  </si>
  <si>
    <t>Sganappa</t>
  </si>
  <si>
    <t>Duri</t>
  </si>
  <si>
    <t>Perugini</t>
  </si>
  <si>
    <t>Gian Pietro</t>
  </si>
  <si>
    <t>RUN card</t>
  </si>
  <si>
    <t>coltellacci</t>
  </si>
  <si>
    <t>matteo</t>
  </si>
  <si>
    <t>nessuna</t>
  </si>
  <si>
    <t>Vicentini</t>
  </si>
  <si>
    <t>Matteo</t>
  </si>
  <si>
    <t>Asd podistica aprilia</t>
  </si>
  <si>
    <t>Brutti</t>
  </si>
  <si>
    <t>Fabiana</t>
  </si>
  <si>
    <t>O</t>
  </si>
  <si>
    <t>Celestini</t>
  </si>
  <si>
    <t xml:space="preserve">Andrea </t>
  </si>
  <si>
    <t>Pirozzi</t>
  </si>
  <si>
    <t>Giovanni</t>
  </si>
  <si>
    <t>Avis Terni</t>
  </si>
  <si>
    <t>Carinci</t>
  </si>
  <si>
    <t>Ernica Ruuning</t>
  </si>
  <si>
    <t>Palazzolo</t>
  </si>
  <si>
    <t>Rosario</t>
  </si>
  <si>
    <t>Cba</t>
  </si>
  <si>
    <t>Pumpo</t>
  </si>
  <si>
    <t>Rosanna</t>
  </si>
  <si>
    <t>Podistica Veio</t>
  </si>
  <si>
    <t>Cavallari</t>
  </si>
  <si>
    <t>Morena</t>
  </si>
  <si>
    <t>RunCard</t>
  </si>
  <si>
    <t>Amatori</t>
  </si>
  <si>
    <t>Battistelli</t>
  </si>
  <si>
    <t>Liviano</t>
  </si>
  <si>
    <t>Potito'</t>
  </si>
  <si>
    <t>Pasquale</t>
  </si>
  <si>
    <t>La Sbarra &amp; i Grilli</t>
  </si>
  <si>
    <t>Petricca</t>
  </si>
  <si>
    <t>Mauro</t>
  </si>
  <si>
    <t>Curatolo</t>
  </si>
  <si>
    <t>Pino</t>
  </si>
  <si>
    <t>Atletica Pegaso</t>
  </si>
  <si>
    <t>Vecchietti</t>
  </si>
  <si>
    <t>Sandro</t>
  </si>
  <si>
    <t>asd Caere Trekking</t>
  </si>
  <si>
    <t>Lisi</t>
  </si>
  <si>
    <t>Augusto</t>
  </si>
  <si>
    <t>Cantiani</t>
  </si>
  <si>
    <t>Gianfranco</t>
  </si>
  <si>
    <t>Roma Ecomaratona</t>
  </si>
  <si>
    <t>Libriani</t>
  </si>
  <si>
    <t>Ivano</t>
  </si>
  <si>
    <t>TEAM  CIVITAVECCHIA</t>
  </si>
  <si>
    <t>areni</t>
  </si>
  <si>
    <t>Ecomaratona dei Monti Cimini</t>
  </si>
  <si>
    <t>Ortenzi</t>
  </si>
  <si>
    <t>Roberto</t>
  </si>
  <si>
    <t>Arciero</t>
  </si>
  <si>
    <t>Zaccaro</t>
  </si>
  <si>
    <t>Biagio</t>
  </si>
  <si>
    <t>ASD CorriCastrovillari</t>
  </si>
  <si>
    <t>Corba</t>
  </si>
  <si>
    <t>Michele</t>
  </si>
  <si>
    <t>Procacci</t>
  </si>
  <si>
    <t>Roberta</t>
  </si>
  <si>
    <t>Atletica Nepi</t>
  </si>
  <si>
    <t>Mangano</t>
  </si>
  <si>
    <t>Paola</t>
  </si>
  <si>
    <t>Bernini</t>
  </si>
  <si>
    <t>Paima Villacorta</t>
  </si>
  <si>
    <t>Veronica</t>
  </si>
  <si>
    <t>Mei</t>
  </si>
  <si>
    <t xml:space="preserve">Sara </t>
  </si>
  <si>
    <t>Carlo</t>
  </si>
  <si>
    <t>Gianferanco</t>
  </si>
  <si>
    <t>Paolo</t>
  </si>
  <si>
    <t>Di Pastena</t>
  </si>
  <si>
    <t>Vincenzo</t>
  </si>
  <si>
    <t>ASD PODISTICA TIBURTINA</t>
  </si>
  <si>
    <t>Brogi</t>
  </si>
  <si>
    <t>Giancarlo</t>
  </si>
  <si>
    <t>Grilli</t>
  </si>
  <si>
    <t>ATLETICA FALERIA</t>
  </si>
  <si>
    <t>Alessandroni</t>
  </si>
  <si>
    <t>Camertoni</t>
  </si>
  <si>
    <t>Antonio</t>
  </si>
  <si>
    <t>De Santis</t>
  </si>
  <si>
    <t>Maria Paola</t>
  </si>
  <si>
    <t>Simonetti</t>
  </si>
  <si>
    <t>Marconi</t>
  </si>
  <si>
    <t xml:space="preserve">Laura </t>
  </si>
  <si>
    <t>Anatori Podistica Terni</t>
  </si>
  <si>
    <t>Palazzolo Trail</t>
  </si>
  <si>
    <t>1ª edizione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</si>
</sst>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Bookman Old Style"/>
      <family val="1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55" borderId="26" xfId="0" applyFont="1" applyFill="1" applyBorder="1" applyAlignment="1">
      <alignment vertical="center"/>
    </xf>
    <xf numFmtId="0" fontId="26" fillId="55" borderId="26" xfId="0" applyFont="1" applyFill="1" applyBorder="1" applyAlignment="1">
      <alignment horizontal="center" vertical="center"/>
    </xf>
    <xf numFmtId="164" fontId="26" fillId="55" borderId="27" xfId="0" applyNumberFormat="1" applyFont="1" applyFill="1" applyBorder="1" applyAlignment="1">
      <alignment horizontal="center" vertical="center"/>
    </xf>
    <xf numFmtId="1" fontId="27" fillId="56" borderId="28" xfId="0" applyNumberFormat="1" applyFont="1" applyFill="1" applyBorder="1" applyAlignment="1">
      <alignment horizontal="center" vertical="center" wrapText="1"/>
    </xf>
    <xf numFmtId="1" fontId="28" fillId="56" borderId="29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21" fontId="28" fillId="56" borderId="29" xfId="0" applyNumberFormat="1" applyFont="1" applyFill="1" applyBorder="1" applyAlignment="1">
      <alignment horizontal="center" vertical="center" wrapText="1"/>
    </xf>
    <xf numFmtId="0" fontId="29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1" fontId="27" fillId="56" borderId="31" xfId="0" applyNumberFormat="1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0" fontId="28" fillId="56" borderId="27" xfId="0" applyFont="1" applyFill="1" applyBorder="1" applyAlignment="1">
      <alignment horizontal="center" vertical="center" wrapText="1"/>
    </xf>
    <xf numFmtId="1" fontId="27" fillId="56" borderId="32" xfId="0" applyNumberFormat="1" applyFont="1" applyFill="1" applyBorder="1" applyAlignment="1">
      <alignment horizontal="center" vertical="center" wrapText="1"/>
    </xf>
    <xf numFmtId="0" fontId="27" fillId="56" borderId="33" xfId="0" applyFont="1" applyFill="1" applyBorder="1" applyAlignment="1">
      <alignment horizontal="center" vertical="center" wrapText="1"/>
    </xf>
    <xf numFmtId="0" fontId="28" fillId="56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" fontId="25" fillId="0" borderId="37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21" fontId="25" fillId="0" borderId="40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6" xfId="0" applyNumberFormat="1" applyFont="1" applyFill="1" applyBorder="1" applyAlignment="1">
      <alignment horizontal="center" vertical="center"/>
    </xf>
    <xf numFmtId="0" fontId="26" fillId="55" borderId="31" xfId="0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25" fillId="0" borderId="41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1" fillId="56" borderId="49" xfId="0" applyFont="1" applyFill="1" applyBorder="1" applyAlignment="1">
      <alignment horizontal="center" vertical="center"/>
    </xf>
    <xf numFmtId="0" fontId="31" fillId="56" borderId="0" xfId="0" applyFont="1" applyFill="1" applyBorder="1" applyAlignment="1">
      <alignment horizontal="center" vertical="center"/>
    </xf>
    <xf numFmtId="0" fontId="31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7" fillId="55" borderId="49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9" t="s">
        <v>351</v>
      </c>
      <c r="B1" s="50"/>
      <c r="C1" s="50"/>
      <c r="D1" s="50"/>
      <c r="E1" s="50"/>
      <c r="F1" s="50"/>
      <c r="G1" s="50"/>
      <c r="H1" s="50"/>
      <c r="I1" s="51"/>
    </row>
    <row r="2" spans="1:9" ht="24" customHeight="1">
      <c r="A2" s="52" t="s">
        <v>352</v>
      </c>
      <c r="B2" s="53"/>
      <c r="C2" s="53"/>
      <c r="D2" s="53"/>
      <c r="E2" s="53"/>
      <c r="F2" s="53"/>
      <c r="G2" s="53"/>
      <c r="H2" s="53"/>
      <c r="I2" s="54"/>
    </row>
    <row r="3" spans="1:9" ht="24" customHeight="1">
      <c r="A3" s="38"/>
      <c r="B3" s="14" t="s">
        <v>158</v>
      </c>
      <c r="C3" s="14"/>
      <c r="D3" s="15"/>
      <c r="E3" s="14" t="s">
        <v>100</v>
      </c>
      <c r="F3" s="15"/>
      <c r="G3" s="14"/>
      <c r="H3" s="15" t="s">
        <v>0</v>
      </c>
      <c r="I3" s="16">
        <v>14</v>
      </c>
    </row>
    <row r="4" spans="1:9" ht="24" customHeight="1">
      <c r="A4" s="17" t="s">
        <v>1</v>
      </c>
      <c r="B4" s="18" t="s">
        <v>2</v>
      </c>
      <c r="C4" s="19" t="s">
        <v>3</v>
      </c>
      <c r="D4" s="19" t="s">
        <v>4</v>
      </c>
      <c r="E4" s="20" t="s">
        <v>5</v>
      </c>
      <c r="F4" s="21" t="s">
        <v>9</v>
      </c>
      <c r="G4" s="19" t="s">
        <v>6</v>
      </c>
      <c r="H4" s="22" t="s">
        <v>7</v>
      </c>
      <c r="I4" s="23" t="s">
        <v>8</v>
      </c>
    </row>
    <row r="5" spans="1:11" s="3" customFormat="1" ht="18" customHeight="1">
      <c r="A5" s="7" t="s">
        <v>12</v>
      </c>
      <c r="B5" s="46" t="s">
        <v>159</v>
      </c>
      <c r="C5" s="46" t="s">
        <v>160</v>
      </c>
      <c r="D5" s="8" t="s">
        <v>113</v>
      </c>
      <c r="E5" s="46" t="s">
        <v>161</v>
      </c>
      <c r="F5" s="36">
        <v>0.04034722222222222</v>
      </c>
      <c r="G5" s="8" t="str">
        <f aca="true" t="shared" si="0" ref="G5:G36">TEXT(INT((HOUR(F5)*3600+MINUTE(F5)*60+SECOND(F5))/$I$3/60),"0")&amp;"."&amp;TEXT(MOD((HOUR(F5)*3600+MINUTE(F5)*60+SECOND(F5))/$I$3,60),"00")&amp;"/km"</f>
        <v>4.09/km</v>
      </c>
      <c r="H5" s="36">
        <f aca="true" t="shared" si="1" ref="H5:H36">F5-$F$5</f>
        <v>0</v>
      </c>
      <c r="I5" s="9">
        <f>F5-INDEX($F$5:$F$89,MATCH(D5,$D$5:$D$89,0))</f>
        <v>0</v>
      </c>
      <c r="J5" s="40"/>
      <c r="K5" s="40"/>
    </row>
    <row r="6" spans="1:11" s="3" customFormat="1" ht="18" customHeight="1">
      <c r="A6" s="30" t="s">
        <v>13</v>
      </c>
      <c r="B6" s="47" t="s">
        <v>162</v>
      </c>
      <c r="C6" s="47" t="s">
        <v>163</v>
      </c>
      <c r="D6" s="31" t="s">
        <v>127</v>
      </c>
      <c r="E6" s="47" t="s">
        <v>164</v>
      </c>
      <c r="F6" s="37">
        <v>0.04092592592592593</v>
      </c>
      <c r="G6" s="31" t="str">
        <f t="shared" si="0"/>
        <v>4.13/km</v>
      </c>
      <c r="H6" s="37">
        <f t="shared" si="1"/>
        <v>0.0005787037037037063</v>
      </c>
      <c r="I6" s="32">
        <f>F6-INDEX($F$5:$F$89,MATCH(D6,$D$5:$D$89,0))</f>
        <v>0</v>
      </c>
      <c r="J6" s="40"/>
      <c r="K6" s="40"/>
    </row>
    <row r="7" spans="1:11" s="3" customFormat="1" ht="18" customHeight="1">
      <c r="A7" s="30" t="s">
        <v>14</v>
      </c>
      <c r="B7" s="47" t="s">
        <v>165</v>
      </c>
      <c r="C7" s="47" t="s">
        <v>166</v>
      </c>
      <c r="D7" s="31" t="s">
        <v>106</v>
      </c>
      <c r="E7" s="47" t="s">
        <v>167</v>
      </c>
      <c r="F7" s="37">
        <v>0.041041666666666664</v>
      </c>
      <c r="G7" s="31" t="str">
        <f t="shared" si="0"/>
        <v>4.13/km</v>
      </c>
      <c r="H7" s="37">
        <f t="shared" si="1"/>
        <v>0.000694444444444442</v>
      </c>
      <c r="I7" s="32">
        <f>F7-INDEX($F$5:$F$89,MATCH(D7,$D$5:$D$89,0))</f>
        <v>0</v>
      </c>
      <c r="J7" s="40"/>
      <c r="K7" s="40"/>
    </row>
    <row r="8" spans="1:11" s="3" customFormat="1" ht="18" customHeight="1">
      <c r="A8" s="30" t="s">
        <v>15</v>
      </c>
      <c r="B8" s="47" t="s">
        <v>168</v>
      </c>
      <c r="C8" s="47" t="s">
        <v>169</v>
      </c>
      <c r="D8" s="31" t="s">
        <v>108</v>
      </c>
      <c r="E8" s="47" t="s">
        <v>170</v>
      </c>
      <c r="F8" s="37">
        <v>0.04313657407407407</v>
      </c>
      <c r="G8" s="31" t="str">
        <f t="shared" si="0"/>
        <v>4.26/km</v>
      </c>
      <c r="H8" s="37">
        <f t="shared" si="1"/>
        <v>0.0027893518518518484</v>
      </c>
      <c r="I8" s="32">
        <f>F8-INDEX($F$5:$F$89,MATCH(D8,$D$5:$D$89,0))</f>
        <v>0</v>
      </c>
      <c r="J8" s="40"/>
      <c r="K8" s="40"/>
    </row>
    <row r="9" spans="1:11" s="3" customFormat="1" ht="18" customHeight="1">
      <c r="A9" s="30" t="s">
        <v>16</v>
      </c>
      <c r="B9" s="47" t="s">
        <v>171</v>
      </c>
      <c r="C9" s="47" t="s">
        <v>172</v>
      </c>
      <c r="D9" s="31" t="s">
        <v>127</v>
      </c>
      <c r="E9" s="47" t="s">
        <v>173</v>
      </c>
      <c r="F9" s="37">
        <v>0.04331018518518518</v>
      </c>
      <c r="G9" s="31" t="str">
        <f t="shared" si="0"/>
        <v>4.27/km</v>
      </c>
      <c r="H9" s="37">
        <f t="shared" si="1"/>
        <v>0.002962962962962959</v>
      </c>
      <c r="I9" s="32">
        <f>F9-INDEX($F$5:$F$89,MATCH(D9,$D$5:$D$89,0))</f>
        <v>0.0023842592592592526</v>
      </c>
      <c r="J9" s="40"/>
      <c r="K9" s="40"/>
    </row>
    <row r="10" spans="1:11" s="3" customFormat="1" ht="18" customHeight="1">
      <c r="A10" s="30" t="s">
        <v>17</v>
      </c>
      <c r="B10" s="47" t="s">
        <v>174</v>
      </c>
      <c r="C10" s="47" t="s">
        <v>175</v>
      </c>
      <c r="D10" s="31" t="s">
        <v>127</v>
      </c>
      <c r="E10" s="47" t="s">
        <v>173</v>
      </c>
      <c r="F10" s="37">
        <v>0.0433912037037037</v>
      </c>
      <c r="G10" s="31" t="str">
        <f t="shared" si="0"/>
        <v>4.28/km</v>
      </c>
      <c r="H10" s="37">
        <f t="shared" si="1"/>
        <v>0.003043981481481481</v>
      </c>
      <c r="I10" s="32">
        <f>F10-INDEX($F$5:$F$89,MATCH(D10,$D$5:$D$89,0))</f>
        <v>0.0024652777777777746</v>
      </c>
      <c r="J10" s="40"/>
      <c r="K10" s="40"/>
    </row>
    <row r="11" spans="1:11" s="3" customFormat="1" ht="18" customHeight="1">
      <c r="A11" s="30" t="s">
        <v>18</v>
      </c>
      <c r="B11" s="47" t="s">
        <v>176</v>
      </c>
      <c r="C11" s="47" t="s">
        <v>177</v>
      </c>
      <c r="D11" s="31" t="s">
        <v>113</v>
      </c>
      <c r="E11" s="47" t="s">
        <v>178</v>
      </c>
      <c r="F11" s="37">
        <v>0.04376157407407408</v>
      </c>
      <c r="G11" s="31" t="str">
        <f t="shared" si="0"/>
        <v>4.30/km</v>
      </c>
      <c r="H11" s="37">
        <f t="shared" si="1"/>
        <v>0.003414351851851856</v>
      </c>
      <c r="I11" s="32">
        <f>F11-INDEX($F$5:$F$89,MATCH(D11,$D$5:$D$89,0))</f>
        <v>0.003414351851851856</v>
      </c>
      <c r="J11" s="40"/>
      <c r="K11" s="40"/>
    </row>
    <row r="12" spans="1:11" s="3" customFormat="1" ht="18" customHeight="1">
      <c r="A12" s="30" t="s">
        <v>19</v>
      </c>
      <c r="B12" s="47" t="s">
        <v>179</v>
      </c>
      <c r="C12" s="47" t="s">
        <v>172</v>
      </c>
      <c r="D12" s="31" t="s">
        <v>108</v>
      </c>
      <c r="E12" s="47" t="s">
        <v>180</v>
      </c>
      <c r="F12" s="37">
        <v>0.04497685185185185</v>
      </c>
      <c r="G12" s="31" t="str">
        <f t="shared" si="0"/>
        <v>4.38/km</v>
      </c>
      <c r="H12" s="37">
        <f t="shared" si="1"/>
        <v>0.004629629629629629</v>
      </c>
      <c r="I12" s="32">
        <f>F12-INDEX($F$5:$F$89,MATCH(D12,$D$5:$D$89,0))</f>
        <v>0.001840277777777781</v>
      </c>
      <c r="J12" s="40"/>
      <c r="K12" s="40"/>
    </row>
    <row r="13" spans="1:11" s="3" customFormat="1" ht="18" customHeight="1">
      <c r="A13" s="30" t="s">
        <v>20</v>
      </c>
      <c r="B13" s="47" t="s">
        <v>181</v>
      </c>
      <c r="C13" s="47" t="s">
        <v>182</v>
      </c>
      <c r="D13" s="31" t="s">
        <v>103</v>
      </c>
      <c r="E13" s="47" t="s">
        <v>183</v>
      </c>
      <c r="F13" s="37">
        <v>0.045347222222222226</v>
      </c>
      <c r="G13" s="31" t="str">
        <f t="shared" si="0"/>
        <v>4.40/km</v>
      </c>
      <c r="H13" s="37">
        <f t="shared" si="1"/>
        <v>0.0050000000000000044</v>
      </c>
      <c r="I13" s="32">
        <f>F13-INDEX($F$5:$F$89,MATCH(D13,$D$5:$D$89,0))</f>
        <v>0</v>
      </c>
      <c r="J13" s="40"/>
      <c r="K13" s="40"/>
    </row>
    <row r="14" spans="1:11" s="3" customFormat="1" ht="18" customHeight="1">
      <c r="A14" s="30" t="s">
        <v>21</v>
      </c>
      <c r="B14" s="47" t="s">
        <v>184</v>
      </c>
      <c r="C14" s="47" t="s">
        <v>185</v>
      </c>
      <c r="D14" s="31" t="s">
        <v>108</v>
      </c>
      <c r="E14" s="47" t="s">
        <v>186</v>
      </c>
      <c r="F14" s="37">
        <v>0.045578703703703705</v>
      </c>
      <c r="G14" s="31" t="str">
        <f t="shared" si="0"/>
        <v>4.41/km</v>
      </c>
      <c r="H14" s="37">
        <f t="shared" si="1"/>
        <v>0.005231481481481483</v>
      </c>
      <c r="I14" s="32">
        <f>F14-INDEX($F$5:$F$89,MATCH(D14,$D$5:$D$89,0))</f>
        <v>0.0024421296296296344</v>
      </c>
      <c r="J14" s="40"/>
      <c r="K14" s="40"/>
    </row>
    <row r="15" spans="1:11" s="3" customFormat="1" ht="18" customHeight="1">
      <c r="A15" s="30" t="s">
        <v>22</v>
      </c>
      <c r="B15" s="47" t="s">
        <v>187</v>
      </c>
      <c r="C15" s="47" t="s">
        <v>188</v>
      </c>
      <c r="D15" s="31" t="s">
        <v>103</v>
      </c>
      <c r="E15" s="47" t="s">
        <v>189</v>
      </c>
      <c r="F15" s="37">
        <v>0.045960648148148146</v>
      </c>
      <c r="G15" s="31" t="str">
        <f t="shared" si="0"/>
        <v>4.44/km</v>
      </c>
      <c r="H15" s="37">
        <f t="shared" si="1"/>
        <v>0.0056134259259259245</v>
      </c>
      <c r="I15" s="32">
        <f>F15-INDEX($F$5:$F$89,MATCH(D15,$D$5:$D$89,0))</f>
        <v>0.00061342592592592</v>
      </c>
      <c r="J15" s="40"/>
      <c r="K15" s="40"/>
    </row>
    <row r="16" spans="1:11" s="3" customFormat="1" ht="18" customHeight="1">
      <c r="A16" s="30" t="s">
        <v>23</v>
      </c>
      <c r="B16" s="47" t="s">
        <v>190</v>
      </c>
      <c r="C16" s="47" t="s">
        <v>191</v>
      </c>
      <c r="D16" s="31" t="s">
        <v>192</v>
      </c>
      <c r="E16" s="47" t="s">
        <v>193</v>
      </c>
      <c r="F16" s="37">
        <v>0.04608796296296296</v>
      </c>
      <c r="G16" s="31" t="str">
        <f t="shared" si="0"/>
        <v>4.44/km</v>
      </c>
      <c r="H16" s="37">
        <f t="shared" si="1"/>
        <v>0.005740740740740741</v>
      </c>
      <c r="I16" s="32">
        <f>F16-INDEX($F$5:$F$89,MATCH(D16,$D$5:$D$89,0))</f>
        <v>0</v>
      </c>
      <c r="J16" s="40"/>
      <c r="K16" s="40"/>
    </row>
    <row r="17" spans="1:11" s="3" customFormat="1" ht="18" customHeight="1">
      <c r="A17" s="30" t="s">
        <v>24</v>
      </c>
      <c r="B17" s="47" t="s">
        <v>194</v>
      </c>
      <c r="C17" s="47" t="s">
        <v>195</v>
      </c>
      <c r="D17" s="31" t="s">
        <v>106</v>
      </c>
      <c r="E17" s="47" t="s">
        <v>98</v>
      </c>
      <c r="F17" s="37">
        <v>0.04631944444444444</v>
      </c>
      <c r="G17" s="31" t="str">
        <f t="shared" si="0"/>
        <v>4.46/km</v>
      </c>
      <c r="H17" s="37">
        <f t="shared" si="1"/>
        <v>0.005972222222222219</v>
      </c>
      <c r="I17" s="32">
        <f>F17-INDEX($F$5:$F$89,MATCH(D17,$D$5:$D$89,0))</f>
        <v>0.005277777777777777</v>
      </c>
      <c r="J17" s="40"/>
      <c r="K17" s="40"/>
    </row>
    <row r="18" spans="1:11" s="3" customFormat="1" ht="18" customHeight="1">
      <c r="A18" s="30" t="s">
        <v>25</v>
      </c>
      <c r="B18" s="47" t="s">
        <v>196</v>
      </c>
      <c r="C18" s="47" t="s">
        <v>197</v>
      </c>
      <c r="D18" s="31" t="s">
        <v>108</v>
      </c>
      <c r="E18" s="47" t="s">
        <v>198</v>
      </c>
      <c r="F18" s="37">
        <v>0.04645833333333333</v>
      </c>
      <c r="G18" s="31" t="str">
        <f t="shared" si="0"/>
        <v>4.47/km</v>
      </c>
      <c r="H18" s="37">
        <f t="shared" si="1"/>
        <v>0.006111111111111109</v>
      </c>
      <c r="I18" s="32">
        <f>F18-INDEX($F$5:$F$89,MATCH(D18,$D$5:$D$89,0))</f>
        <v>0.0033217592592592604</v>
      </c>
      <c r="J18" s="40"/>
      <c r="K18" s="40"/>
    </row>
    <row r="19" spans="1:11" s="3" customFormat="1" ht="18" customHeight="1">
      <c r="A19" s="30" t="s">
        <v>26</v>
      </c>
      <c r="B19" s="47" t="s">
        <v>199</v>
      </c>
      <c r="C19" s="47" t="s">
        <v>200</v>
      </c>
      <c r="D19" s="31" t="s">
        <v>127</v>
      </c>
      <c r="E19" s="47" t="s">
        <v>183</v>
      </c>
      <c r="F19" s="37">
        <v>0.046678240740740735</v>
      </c>
      <c r="G19" s="31" t="str">
        <f t="shared" si="0"/>
        <v>4.48/km</v>
      </c>
      <c r="H19" s="37">
        <f t="shared" si="1"/>
        <v>0.006331018518518514</v>
      </c>
      <c r="I19" s="32">
        <f>F19-INDEX($F$5:$F$89,MATCH(D19,$D$5:$D$89,0))</f>
        <v>0.005752314814814807</v>
      </c>
      <c r="J19" s="40"/>
      <c r="K19" s="40"/>
    </row>
    <row r="20" spans="1:11" s="3" customFormat="1" ht="18" customHeight="1">
      <c r="A20" s="30" t="s">
        <v>27</v>
      </c>
      <c r="B20" s="47" t="s">
        <v>201</v>
      </c>
      <c r="C20" s="47" t="s">
        <v>202</v>
      </c>
      <c r="D20" s="31" t="s">
        <v>113</v>
      </c>
      <c r="E20" s="47" t="s">
        <v>203</v>
      </c>
      <c r="F20" s="37">
        <v>0.04681712962962963</v>
      </c>
      <c r="G20" s="31" t="str">
        <f t="shared" si="0"/>
        <v>4.49/km</v>
      </c>
      <c r="H20" s="37">
        <f t="shared" si="1"/>
        <v>0.00646990740740741</v>
      </c>
      <c r="I20" s="32">
        <f>F20-INDEX($F$5:$F$89,MATCH(D20,$D$5:$D$89,0))</f>
        <v>0.00646990740740741</v>
      </c>
      <c r="J20" s="40"/>
      <c r="K20" s="40"/>
    </row>
    <row r="21" spans="1:11" ht="18" customHeight="1">
      <c r="A21" s="30" t="s">
        <v>28</v>
      </c>
      <c r="B21" s="47" t="s">
        <v>204</v>
      </c>
      <c r="C21" s="47" t="s">
        <v>205</v>
      </c>
      <c r="D21" s="31" t="s">
        <v>113</v>
      </c>
      <c r="E21" s="47" t="s">
        <v>206</v>
      </c>
      <c r="F21" s="37">
        <v>0.046875</v>
      </c>
      <c r="G21" s="31" t="str">
        <f t="shared" si="0"/>
        <v>4.49/km</v>
      </c>
      <c r="H21" s="37">
        <f t="shared" si="1"/>
        <v>0.006527777777777778</v>
      </c>
      <c r="I21" s="32">
        <f>F21-INDEX($F$5:$F$89,MATCH(D21,$D$5:$D$89,0))</f>
        <v>0.006527777777777778</v>
      </c>
      <c r="J21" s="40"/>
      <c r="K21" s="40"/>
    </row>
    <row r="22" spans="1:11" ht="18" customHeight="1">
      <c r="A22" s="30" t="s">
        <v>29</v>
      </c>
      <c r="B22" s="47" t="s">
        <v>207</v>
      </c>
      <c r="C22" s="47" t="s">
        <v>205</v>
      </c>
      <c r="D22" s="31" t="s">
        <v>127</v>
      </c>
      <c r="E22" s="47" t="s">
        <v>208</v>
      </c>
      <c r="F22" s="37">
        <v>0.04746527777777778</v>
      </c>
      <c r="G22" s="31" t="str">
        <f t="shared" si="0"/>
        <v>4.53/km</v>
      </c>
      <c r="H22" s="37">
        <f t="shared" si="1"/>
        <v>0.007118055555555558</v>
      </c>
      <c r="I22" s="32">
        <f>F22-INDEX($F$5:$F$89,MATCH(D22,$D$5:$D$89,0))</f>
        <v>0.006539351851851852</v>
      </c>
      <c r="J22" s="40"/>
      <c r="K22" s="40"/>
    </row>
    <row r="23" spans="1:11" ht="18" customHeight="1">
      <c r="A23" s="30" t="s">
        <v>30</v>
      </c>
      <c r="B23" s="47" t="s">
        <v>162</v>
      </c>
      <c r="C23" s="47" t="s">
        <v>209</v>
      </c>
      <c r="D23" s="31" t="s">
        <v>113</v>
      </c>
      <c r="E23" s="47" t="s">
        <v>210</v>
      </c>
      <c r="F23" s="37">
        <v>0.04748842592592593</v>
      </c>
      <c r="G23" s="31" t="str">
        <f t="shared" si="0"/>
        <v>4.53/km</v>
      </c>
      <c r="H23" s="37">
        <f t="shared" si="1"/>
        <v>0.007141203703703705</v>
      </c>
      <c r="I23" s="32">
        <f>F23-INDEX($F$5:$F$89,MATCH(D23,$D$5:$D$89,0))</f>
        <v>0.007141203703703705</v>
      </c>
      <c r="J23" s="40"/>
      <c r="K23" s="40"/>
    </row>
    <row r="24" spans="1:11" ht="18" customHeight="1">
      <c r="A24" s="30" t="s">
        <v>31</v>
      </c>
      <c r="B24" s="47" t="s">
        <v>211</v>
      </c>
      <c r="C24" s="47" t="s">
        <v>212</v>
      </c>
      <c r="D24" s="31" t="s">
        <v>127</v>
      </c>
      <c r="E24" s="47" t="s">
        <v>213</v>
      </c>
      <c r="F24" s="37">
        <v>0.047511574074074074</v>
      </c>
      <c r="G24" s="31" t="str">
        <f t="shared" si="0"/>
        <v>4.53/km</v>
      </c>
      <c r="H24" s="37">
        <f t="shared" si="1"/>
        <v>0.007164351851851852</v>
      </c>
      <c r="I24" s="32">
        <f>F24-INDEX($F$5:$F$89,MATCH(D24,$D$5:$D$89,0))</f>
        <v>0.006585648148148146</v>
      </c>
      <c r="J24" s="40"/>
      <c r="K24" s="40"/>
    </row>
    <row r="25" spans="1:11" ht="18" customHeight="1">
      <c r="A25" s="30" t="s">
        <v>32</v>
      </c>
      <c r="B25" s="47" t="s">
        <v>214</v>
      </c>
      <c r="C25" s="47" t="s">
        <v>215</v>
      </c>
      <c r="D25" s="31" t="s">
        <v>112</v>
      </c>
      <c r="E25" s="47" t="s">
        <v>206</v>
      </c>
      <c r="F25" s="37">
        <v>0.04792824074074074</v>
      </c>
      <c r="G25" s="31" t="str">
        <f t="shared" si="0"/>
        <v>4.56/km</v>
      </c>
      <c r="H25" s="37">
        <f t="shared" si="1"/>
        <v>0.007581018518518515</v>
      </c>
      <c r="I25" s="32">
        <f>F25-INDEX($F$5:$F$89,MATCH(D25,$D$5:$D$89,0))</f>
        <v>0</v>
      </c>
      <c r="J25" s="40"/>
      <c r="K25" s="40"/>
    </row>
    <row r="26" spans="1:11" ht="18" customHeight="1">
      <c r="A26" s="30" t="s">
        <v>33</v>
      </c>
      <c r="B26" s="47" t="s">
        <v>216</v>
      </c>
      <c r="C26" s="47" t="s">
        <v>217</v>
      </c>
      <c r="D26" s="31" t="s">
        <v>103</v>
      </c>
      <c r="E26" s="47" t="s">
        <v>173</v>
      </c>
      <c r="F26" s="37">
        <v>0.04807870370370371</v>
      </c>
      <c r="G26" s="31" t="str">
        <f t="shared" si="0"/>
        <v>4.57/km</v>
      </c>
      <c r="H26" s="37">
        <f t="shared" si="1"/>
        <v>0.007731481481481485</v>
      </c>
      <c r="I26" s="32">
        <f>F26-INDEX($F$5:$F$89,MATCH(D26,$D$5:$D$89,0))</f>
        <v>0.0027314814814814806</v>
      </c>
      <c r="J26" s="40"/>
      <c r="K26" s="40"/>
    </row>
    <row r="27" spans="1:11" ht="18" customHeight="1">
      <c r="A27" s="30" t="s">
        <v>34</v>
      </c>
      <c r="B27" s="47" t="s">
        <v>218</v>
      </c>
      <c r="C27" s="47" t="s">
        <v>219</v>
      </c>
      <c r="D27" s="31" t="s">
        <v>113</v>
      </c>
      <c r="E27" s="47" t="s">
        <v>173</v>
      </c>
      <c r="F27" s="37">
        <v>0.048240740740740744</v>
      </c>
      <c r="G27" s="31" t="str">
        <f t="shared" si="0"/>
        <v>4.58/km</v>
      </c>
      <c r="H27" s="37">
        <f t="shared" si="1"/>
        <v>0.007893518518518522</v>
      </c>
      <c r="I27" s="32">
        <f>F27-INDEX($F$5:$F$89,MATCH(D27,$D$5:$D$89,0))</f>
        <v>0.007893518518518522</v>
      </c>
      <c r="J27" s="40"/>
      <c r="K27" s="40"/>
    </row>
    <row r="28" spans="1:11" ht="18" customHeight="1">
      <c r="A28" s="30" t="s">
        <v>35</v>
      </c>
      <c r="B28" s="47" t="s">
        <v>220</v>
      </c>
      <c r="C28" s="47" t="s">
        <v>221</v>
      </c>
      <c r="D28" s="31" t="s">
        <v>127</v>
      </c>
      <c r="E28" s="47" t="s">
        <v>206</v>
      </c>
      <c r="F28" s="37">
        <v>0.04842592592592593</v>
      </c>
      <c r="G28" s="31" t="str">
        <f t="shared" si="0"/>
        <v>4.59/km</v>
      </c>
      <c r="H28" s="37">
        <f t="shared" si="1"/>
        <v>0.008078703703703706</v>
      </c>
      <c r="I28" s="32">
        <f>F28-INDEX($F$5:$F$89,MATCH(D28,$D$5:$D$89,0))</f>
        <v>0.0075</v>
      </c>
      <c r="J28" s="40"/>
      <c r="K28" s="40"/>
    </row>
    <row r="29" spans="1:11" ht="18" customHeight="1">
      <c r="A29" s="30" t="s">
        <v>36</v>
      </c>
      <c r="B29" s="47" t="s">
        <v>222</v>
      </c>
      <c r="C29" s="47" t="s">
        <v>223</v>
      </c>
      <c r="D29" s="31" t="s">
        <v>106</v>
      </c>
      <c r="E29" s="47" t="s">
        <v>224</v>
      </c>
      <c r="F29" s="37">
        <v>0.04846064814814815</v>
      </c>
      <c r="G29" s="31" t="str">
        <f t="shared" si="0"/>
        <v>4.59/km</v>
      </c>
      <c r="H29" s="37">
        <f t="shared" si="1"/>
        <v>0.008113425925925927</v>
      </c>
      <c r="I29" s="32">
        <f>F29-INDEX($F$5:$F$89,MATCH(D29,$D$5:$D$89,0))</f>
        <v>0.007418981481481485</v>
      </c>
      <c r="J29" s="40"/>
      <c r="K29" s="40"/>
    </row>
    <row r="30" spans="1:11" ht="18" customHeight="1">
      <c r="A30" s="30" t="s">
        <v>37</v>
      </c>
      <c r="B30" s="47" t="s">
        <v>225</v>
      </c>
      <c r="C30" s="47" t="s">
        <v>226</v>
      </c>
      <c r="D30" s="31" t="s">
        <v>227</v>
      </c>
      <c r="E30" s="47" t="s">
        <v>228</v>
      </c>
      <c r="F30" s="37">
        <v>0.0487037037037037</v>
      </c>
      <c r="G30" s="31" t="str">
        <f t="shared" si="0"/>
        <v>5.01/km</v>
      </c>
      <c r="H30" s="37">
        <f t="shared" si="1"/>
        <v>0.008356481481481479</v>
      </c>
      <c r="I30" s="32">
        <f>F30-INDEX($F$5:$F$89,MATCH(D30,$D$5:$D$89,0))</f>
        <v>0</v>
      </c>
      <c r="J30" s="40"/>
      <c r="K30" s="40"/>
    </row>
    <row r="31" spans="1:11" ht="18" customHeight="1">
      <c r="A31" s="30" t="s">
        <v>38</v>
      </c>
      <c r="B31" s="47" t="s">
        <v>229</v>
      </c>
      <c r="C31" s="47" t="s">
        <v>230</v>
      </c>
      <c r="D31" s="31" t="s">
        <v>106</v>
      </c>
      <c r="E31" s="47" t="s">
        <v>170</v>
      </c>
      <c r="F31" s="37">
        <v>0.048726851851851855</v>
      </c>
      <c r="G31" s="31" t="str">
        <f t="shared" si="0"/>
        <v>5.01/km</v>
      </c>
      <c r="H31" s="37">
        <f t="shared" si="1"/>
        <v>0.008379629629629633</v>
      </c>
      <c r="I31" s="32">
        <f>F31-INDEX($F$5:$F$89,MATCH(D31,$D$5:$D$89,0))</f>
        <v>0.007685185185185191</v>
      </c>
      <c r="J31" s="40"/>
      <c r="K31" s="40"/>
    </row>
    <row r="32" spans="1:11" ht="18" customHeight="1">
      <c r="A32" s="30" t="s">
        <v>39</v>
      </c>
      <c r="B32" s="47" t="s">
        <v>231</v>
      </c>
      <c r="C32" s="47" t="s">
        <v>232</v>
      </c>
      <c r="D32" s="31" t="s">
        <v>113</v>
      </c>
      <c r="E32" s="47" t="s">
        <v>206</v>
      </c>
      <c r="F32" s="37">
        <v>0.04921296296296296</v>
      </c>
      <c r="G32" s="31" t="str">
        <f t="shared" si="0"/>
        <v>5.04/km</v>
      </c>
      <c r="H32" s="37">
        <f t="shared" si="1"/>
        <v>0.008865740740740737</v>
      </c>
      <c r="I32" s="32">
        <f>F32-INDEX($F$5:$F$89,MATCH(D32,$D$5:$D$89,0))</f>
        <v>0.008865740740740737</v>
      </c>
      <c r="J32" s="40"/>
      <c r="K32" s="40"/>
    </row>
    <row r="33" spans="1:11" ht="18" customHeight="1">
      <c r="A33" s="30" t="s">
        <v>40</v>
      </c>
      <c r="B33" s="47" t="s">
        <v>233</v>
      </c>
      <c r="C33" s="47" t="s">
        <v>234</v>
      </c>
      <c r="D33" s="31" t="s">
        <v>113</v>
      </c>
      <c r="E33" s="47" t="s">
        <v>235</v>
      </c>
      <c r="F33" s="37">
        <v>0.04928240740740741</v>
      </c>
      <c r="G33" s="31" t="str">
        <f t="shared" si="0"/>
        <v>5.04/km</v>
      </c>
      <c r="H33" s="37">
        <f t="shared" si="1"/>
        <v>0.008935185185185185</v>
      </c>
      <c r="I33" s="32">
        <f>F33-INDEX($F$5:$F$89,MATCH(D33,$D$5:$D$89,0))</f>
        <v>0.008935185185185185</v>
      </c>
      <c r="J33" s="40"/>
      <c r="K33" s="40"/>
    </row>
    <row r="34" spans="1:11" ht="18" customHeight="1">
      <c r="A34" s="30" t="s">
        <v>41</v>
      </c>
      <c r="B34" s="47" t="s">
        <v>236</v>
      </c>
      <c r="C34" s="47" t="s">
        <v>234</v>
      </c>
      <c r="D34" s="31" t="s">
        <v>127</v>
      </c>
      <c r="E34" s="47" t="s">
        <v>183</v>
      </c>
      <c r="F34" s="37">
        <v>0.04980324074074074</v>
      </c>
      <c r="G34" s="31" t="str">
        <f t="shared" si="0"/>
        <v>5.07/km</v>
      </c>
      <c r="H34" s="37">
        <f t="shared" si="1"/>
        <v>0.009456018518518516</v>
      </c>
      <c r="I34" s="32">
        <f>F34-INDEX($F$5:$F$89,MATCH(D34,$D$5:$D$89,0))</f>
        <v>0.00887731481481481</v>
      </c>
      <c r="J34" s="40"/>
      <c r="K34" s="40"/>
    </row>
    <row r="35" spans="1:9" ht="18" customHeight="1">
      <c r="A35" s="30" t="s">
        <v>42</v>
      </c>
      <c r="B35" s="47" t="s">
        <v>237</v>
      </c>
      <c r="C35" s="47" t="s">
        <v>182</v>
      </c>
      <c r="D35" s="31" t="s">
        <v>112</v>
      </c>
      <c r="E35" s="47" t="s">
        <v>238</v>
      </c>
      <c r="F35" s="37">
        <v>0.05004629629629629</v>
      </c>
      <c r="G35" s="31" t="str">
        <f t="shared" si="0"/>
        <v>5.09/km</v>
      </c>
      <c r="H35" s="37">
        <f t="shared" si="1"/>
        <v>0.009699074074074068</v>
      </c>
      <c r="I35" s="32">
        <f>F35-INDEX($F$5:$F$89,MATCH(D35,$D$5:$D$89,0))</f>
        <v>0.0021180555555555536</v>
      </c>
    </row>
    <row r="36" spans="1:9" ht="18" customHeight="1">
      <c r="A36" s="30" t="s">
        <v>43</v>
      </c>
      <c r="B36" s="47" t="s">
        <v>222</v>
      </c>
      <c r="C36" s="47" t="s">
        <v>239</v>
      </c>
      <c r="D36" s="31" t="s">
        <v>112</v>
      </c>
      <c r="E36" s="47" t="s">
        <v>224</v>
      </c>
      <c r="F36" s="37">
        <v>0.050150462962962966</v>
      </c>
      <c r="G36" s="31" t="str">
        <f t="shared" si="0"/>
        <v>5.10/km</v>
      </c>
      <c r="H36" s="37">
        <f t="shared" si="1"/>
        <v>0.009803240740740744</v>
      </c>
      <c r="I36" s="32">
        <f>F36-INDEX($F$5:$F$89,MATCH(D36,$D$5:$D$89,0))</f>
        <v>0.0022222222222222296</v>
      </c>
    </row>
    <row r="37" spans="1:9" ht="18" customHeight="1">
      <c r="A37" s="30" t="s">
        <v>44</v>
      </c>
      <c r="B37" s="47" t="s">
        <v>240</v>
      </c>
      <c r="C37" s="47" t="s">
        <v>241</v>
      </c>
      <c r="D37" s="31" t="s">
        <v>106</v>
      </c>
      <c r="E37" s="47" t="s">
        <v>224</v>
      </c>
      <c r="F37" s="37">
        <v>0.050150462962962966</v>
      </c>
      <c r="G37" s="31" t="str">
        <f aca="true" t="shared" si="2" ref="G37:G89">TEXT(INT((HOUR(F37)*3600+MINUTE(F37)*60+SECOND(F37))/$I$3/60),"0")&amp;"."&amp;TEXT(MOD((HOUR(F37)*3600+MINUTE(F37)*60+SECOND(F37))/$I$3,60),"00")&amp;"/km"</f>
        <v>5.10/km</v>
      </c>
      <c r="H37" s="37">
        <f aca="true" t="shared" si="3" ref="H37:H66">F37-$F$5</f>
        <v>0.009803240740740744</v>
      </c>
      <c r="I37" s="32">
        <f>F37-INDEX($F$5:$F$89,MATCH(D37,$D$5:$D$89,0))</f>
        <v>0.009108796296296302</v>
      </c>
    </row>
    <row r="38" spans="1:9" ht="18" customHeight="1">
      <c r="A38" s="30" t="s">
        <v>45</v>
      </c>
      <c r="B38" s="47" t="s">
        <v>242</v>
      </c>
      <c r="C38" s="47" t="s">
        <v>243</v>
      </c>
      <c r="D38" s="31" t="s">
        <v>108</v>
      </c>
      <c r="E38" s="47" t="s">
        <v>244</v>
      </c>
      <c r="F38" s="37">
        <v>0.05025462962962963</v>
      </c>
      <c r="G38" s="31" t="str">
        <f t="shared" si="2"/>
        <v>5.10/km</v>
      </c>
      <c r="H38" s="37">
        <f t="shared" si="3"/>
        <v>0.009907407407407406</v>
      </c>
      <c r="I38" s="32">
        <f>F38-INDEX($F$5:$F$89,MATCH(D38,$D$5:$D$89,0))</f>
        <v>0.007118055555555558</v>
      </c>
    </row>
    <row r="39" spans="1:9" ht="18" customHeight="1">
      <c r="A39" s="30" t="s">
        <v>46</v>
      </c>
      <c r="B39" s="47" t="s">
        <v>245</v>
      </c>
      <c r="C39" s="47" t="s">
        <v>246</v>
      </c>
      <c r="D39" s="31" t="s">
        <v>112</v>
      </c>
      <c r="E39" s="47" t="s">
        <v>247</v>
      </c>
      <c r="F39" s="37">
        <v>0.05028935185185185</v>
      </c>
      <c r="G39" s="31" t="str">
        <f t="shared" si="2"/>
        <v>5.10/km</v>
      </c>
      <c r="H39" s="37">
        <f t="shared" si="3"/>
        <v>0.009942129629629627</v>
      </c>
      <c r="I39" s="32">
        <f>F39-INDEX($F$5:$F$89,MATCH(D39,$D$5:$D$89,0))</f>
        <v>0.0023611111111111124</v>
      </c>
    </row>
    <row r="40" spans="1:9" ht="18" customHeight="1">
      <c r="A40" s="30" t="s">
        <v>47</v>
      </c>
      <c r="B40" s="47" t="s">
        <v>248</v>
      </c>
      <c r="C40" s="47" t="s">
        <v>234</v>
      </c>
      <c r="D40" s="31" t="s">
        <v>106</v>
      </c>
      <c r="E40" s="47" t="s">
        <v>249</v>
      </c>
      <c r="F40" s="37">
        <v>0.050381944444444444</v>
      </c>
      <c r="G40" s="31" t="str">
        <f t="shared" si="2"/>
        <v>5.11/km</v>
      </c>
      <c r="H40" s="37">
        <f t="shared" si="3"/>
        <v>0.010034722222222223</v>
      </c>
      <c r="I40" s="32">
        <f>F40-INDEX($F$5:$F$89,MATCH(D40,$D$5:$D$89,0))</f>
        <v>0.00934027777777778</v>
      </c>
    </row>
    <row r="41" spans="1:9" ht="18" customHeight="1">
      <c r="A41" s="30" t="s">
        <v>48</v>
      </c>
      <c r="B41" s="47" t="s">
        <v>250</v>
      </c>
      <c r="C41" s="47" t="s">
        <v>209</v>
      </c>
      <c r="D41" s="31" t="s">
        <v>127</v>
      </c>
      <c r="E41" s="47" t="s">
        <v>251</v>
      </c>
      <c r="F41" s="37">
        <v>0.050416666666666665</v>
      </c>
      <c r="G41" s="31" t="str">
        <f t="shared" si="2"/>
        <v>5.11/km</v>
      </c>
      <c r="H41" s="37">
        <f t="shared" si="3"/>
        <v>0.010069444444444443</v>
      </c>
      <c r="I41" s="32">
        <f>F41-INDEX($F$5:$F$89,MATCH(D41,$D$5:$D$89,0))</f>
        <v>0.009490740740740737</v>
      </c>
    </row>
    <row r="42" spans="1:9" ht="18" customHeight="1">
      <c r="A42" s="30" t="s">
        <v>49</v>
      </c>
      <c r="B42" s="47" t="s">
        <v>204</v>
      </c>
      <c r="C42" s="47" t="s">
        <v>219</v>
      </c>
      <c r="D42" s="31" t="s">
        <v>127</v>
      </c>
      <c r="E42" s="47" t="s">
        <v>206</v>
      </c>
      <c r="F42" s="37">
        <v>0.05063657407407407</v>
      </c>
      <c r="G42" s="31" t="str">
        <f t="shared" si="2"/>
        <v>5.13/km</v>
      </c>
      <c r="H42" s="37">
        <f t="shared" si="3"/>
        <v>0.010289351851851848</v>
      </c>
      <c r="I42" s="32">
        <f>F42-INDEX($F$5:$F$89,MATCH(D42,$D$5:$D$89,0))</f>
        <v>0.009710648148148142</v>
      </c>
    </row>
    <row r="43" spans="1:9" ht="18" customHeight="1">
      <c r="A43" s="30" t="s">
        <v>50</v>
      </c>
      <c r="B43" s="47" t="s">
        <v>252</v>
      </c>
      <c r="C43" s="47" t="s">
        <v>209</v>
      </c>
      <c r="D43" s="31" t="s">
        <v>106</v>
      </c>
      <c r="E43" s="47" t="s">
        <v>253</v>
      </c>
      <c r="F43" s="37">
        <v>0.05153935185185185</v>
      </c>
      <c r="G43" s="31" t="str">
        <f t="shared" si="2"/>
        <v>5.18/km</v>
      </c>
      <c r="H43" s="37">
        <f t="shared" si="3"/>
        <v>0.011192129629629628</v>
      </c>
      <c r="I43" s="32">
        <f>F43-INDEX($F$5:$F$89,MATCH(D43,$D$5:$D$89,0))</f>
        <v>0.010497685185185186</v>
      </c>
    </row>
    <row r="44" spans="1:9" ht="18" customHeight="1">
      <c r="A44" s="30" t="s">
        <v>51</v>
      </c>
      <c r="B44" s="47" t="s">
        <v>254</v>
      </c>
      <c r="C44" s="47" t="s">
        <v>255</v>
      </c>
      <c r="D44" s="31" t="s">
        <v>192</v>
      </c>
      <c r="E44" s="47" t="s">
        <v>193</v>
      </c>
      <c r="F44" s="37">
        <v>0.05153935185185185</v>
      </c>
      <c r="G44" s="31" t="str">
        <f t="shared" si="2"/>
        <v>5.18/km</v>
      </c>
      <c r="H44" s="37">
        <f t="shared" si="3"/>
        <v>0.011192129629629628</v>
      </c>
      <c r="I44" s="32">
        <f>F44-INDEX($F$5:$F$89,MATCH(D44,$D$5:$D$89,0))</f>
        <v>0.0054513888888888876</v>
      </c>
    </row>
    <row r="45" spans="1:9" ht="18" customHeight="1">
      <c r="A45" s="30" t="s">
        <v>52</v>
      </c>
      <c r="B45" s="47" t="s">
        <v>256</v>
      </c>
      <c r="C45" s="47" t="s">
        <v>230</v>
      </c>
      <c r="D45" s="31" t="s">
        <v>108</v>
      </c>
      <c r="E45" s="47" t="s">
        <v>180</v>
      </c>
      <c r="F45" s="37">
        <v>0.05162037037037037</v>
      </c>
      <c r="G45" s="31" t="str">
        <f t="shared" si="2"/>
        <v>5.19/km</v>
      </c>
      <c r="H45" s="37">
        <f t="shared" si="3"/>
        <v>0.01127314814814815</v>
      </c>
      <c r="I45" s="32">
        <f>F45-INDEX($F$5:$F$89,MATCH(D45,$D$5:$D$89,0))</f>
        <v>0.008483796296296302</v>
      </c>
    </row>
    <row r="46" spans="1:9" ht="18" customHeight="1">
      <c r="A46" s="30" t="s">
        <v>53</v>
      </c>
      <c r="B46" s="47" t="s">
        <v>257</v>
      </c>
      <c r="C46" s="47" t="s">
        <v>258</v>
      </c>
      <c r="D46" s="31" t="s">
        <v>103</v>
      </c>
      <c r="E46" s="47" t="s">
        <v>259</v>
      </c>
      <c r="F46" s="37">
        <v>0.051631944444444446</v>
      </c>
      <c r="G46" s="31" t="str">
        <f t="shared" si="2"/>
        <v>5.19/km</v>
      </c>
      <c r="H46" s="37">
        <f t="shared" si="3"/>
        <v>0.011284722222222224</v>
      </c>
      <c r="I46" s="32">
        <f>F46-INDEX($F$5:$F$89,MATCH(D46,$D$5:$D$89,0))</f>
        <v>0.006284722222222219</v>
      </c>
    </row>
    <row r="47" spans="1:9" ht="18" customHeight="1">
      <c r="A47" s="30" t="s">
        <v>54</v>
      </c>
      <c r="B47" s="47" t="s">
        <v>260</v>
      </c>
      <c r="C47" s="47" t="s">
        <v>223</v>
      </c>
      <c r="D47" s="31" t="s">
        <v>106</v>
      </c>
      <c r="E47" s="47" t="s">
        <v>189</v>
      </c>
      <c r="F47" s="37">
        <v>0.05201388888888889</v>
      </c>
      <c r="G47" s="31" t="str">
        <f t="shared" si="2"/>
        <v>5.21/km</v>
      </c>
      <c r="H47" s="37">
        <f t="shared" si="3"/>
        <v>0.011666666666666665</v>
      </c>
      <c r="I47" s="32">
        <f>F47-INDEX($F$5:$F$89,MATCH(D47,$D$5:$D$89,0))</f>
        <v>0.010972222222222223</v>
      </c>
    </row>
    <row r="48" spans="1:9" ht="18" customHeight="1">
      <c r="A48" s="30" t="s">
        <v>55</v>
      </c>
      <c r="B48" s="47" t="s">
        <v>261</v>
      </c>
      <c r="C48" s="47" t="s">
        <v>205</v>
      </c>
      <c r="D48" s="31" t="s">
        <v>106</v>
      </c>
      <c r="E48" s="47" t="s">
        <v>235</v>
      </c>
      <c r="F48" s="37">
        <v>0.052245370370370366</v>
      </c>
      <c r="G48" s="31" t="str">
        <f t="shared" si="2"/>
        <v>5.22/km</v>
      </c>
      <c r="H48" s="37">
        <f t="shared" si="3"/>
        <v>0.011898148148148144</v>
      </c>
      <c r="I48" s="32">
        <f>F48-INDEX($F$5:$F$89,MATCH(D48,$D$5:$D$89,0))</f>
        <v>0.011203703703703702</v>
      </c>
    </row>
    <row r="49" spans="1:9" ht="18" customHeight="1">
      <c r="A49" s="30" t="s">
        <v>56</v>
      </c>
      <c r="B49" s="47" t="s">
        <v>260</v>
      </c>
      <c r="C49" s="47" t="s">
        <v>205</v>
      </c>
      <c r="D49" s="31" t="s">
        <v>113</v>
      </c>
      <c r="E49" s="47" t="s">
        <v>189</v>
      </c>
      <c r="F49" s="37">
        <v>0.05268518518518519</v>
      </c>
      <c r="G49" s="31" t="str">
        <f t="shared" si="2"/>
        <v>5.25/km</v>
      </c>
      <c r="H49" s="37">
        <f t="shared" si="3"/>
        <v>0.012337962962962967</v>
      </c>
      <c r="I49" s="32">
        <f>F49-INDEX($F$5:$F$89,MATCH(D49,$D$5:$D$89,0))</f>
        <v>0.012337962962962967</v>
      </c>
    </row>
    <row r="50" spans="1:9" ht="18" customHeight="1">
      <c r="A50" s="30" t="s">
        <v>57</v>
      </c>
      <c r="B50" s="47" t="s">
        <v>262</v>
      </c>
      <c r="C50" s="47" t="s">
        <v>263</v>
      </c>
      <c r="D50" s="31" t="s">
        <v>108</v>
      </c>
      <c r="E50" s="47" t="s">
        <v>264</v>
      </c>
      <c r="F50" s="37">
        <v>0.05288194444444444</v>
      </c>
      <c r="G50" s="31" t="str">
        <f t="shared" si="2"/>
        <v>5.26/km</v>
      </c>
      <c r="H50" s="37">
        <f t="shared" si="3"/>
        <v>0.012534722222222218</v>
      </c>
      <c r="I50" s="32">
        <f>F50-INDEX($F$5:$F$89,MATCH(D50,$D$5:$D$89,0))</f>
        <v>0.00974537037037037</v>
      </c>
    </row>
    <row r="51" spans="1:9" ht="18" customHeight="1">
      <c r="A51" s="30" t="s">
        <v>58</v>
      </c>
      <c r="B51" s="47" t="s">
        <v>265</v>
      </c>
      <c r="C51" s="47" t="s">
        <v>266</v>
      </c>
      <c r="D51" s="31" t="s">
        <v>103</v>
      </c>
      <c r="E51" s="47" t="s">
        <v>267</v>
      </c>
      <c r="F51" s="37">
        <v>0.05292824074074074</v>
      </c>
      <c r="G51" s="31" t="str">
        <f t="shared" si="2"/>
        <v>5.27/km</v>
      </c>
      <c r="H51" s="37">
        <f t="shared" si="3"/>
        <v>0.01258101851851852</v>
      </c>
      <c r="I51" s="32">
        <f>F51-INDEX($F$5:$F$89,MATCH(D51,$D$5:$D$89,0))</f>
        <v>0.007581018518518515</v>
      </c>
    </row>
    <row r="52" spans="1:9" ht="18" customHeight="1">
      <c r="A52" s="30" t="s">
        <v>59</v>
      </c>
      <c r="B52" s="47" t="s">
        <v>268</v>
      </c>
      <c r="C52" s="47" t="s">
        <v>269</v>
      </c>
      <c r="D52" s="31" t="s">
        <v>113</v>
      </c>
      <c r="E52" s="47" t="s">
        <v>270</v>
      </c>
      <c r="F52" s="37">
        <v>0.053078703703703704</v>
      </c>
      <c r="G52" s="31" t="str">
        <f t="shared" si="2"/>
        <v>5.28/km</v>
      </c>
      <c r="H52" s="37">
        <f t="shared" si="3"/>
        <v>0.012731481481481483</v>
      </c>
      <c r="I52" s="32">
        <f>F52-INDEX($F$5:$F$89,MATCH(D52,$D$5:$D$89,0))</f>
        <v>0.012731481481481483</v>
      </c>
    </row>
    <row r="53" spans="1:9" ht="18" customHeight="1">
      <c r="A53" s="30" t="s">
        <v>60</v>
      </c>
      <c r="B53" s="47" t="s">
        <v>271</v>
      </c>
      <c r="C53" s="47" t="s">
        <v>272</v>
      </c>
      <c r="D53" s="31" t="s">
        <v>273</v>
      </c>
      <c r="E53" s="47" t="s">
        <v>235</v>
      </c>
      <c r="F53" s="37">
        <v>0.05311342592592593</v>
      </c>
      <c r="G53" s="31" t="str">
        <f t="shared" si="2"/>
        <v>5.28/km</v>
      </c>
      <c r="H53" s="37">
        <f t="shared" si="3"/>
        <v>0.01276620370370371</v>
      </c>
      <c r="I53" s="32">
        <f>F53-INDEX($F$5:$F$89,MATCH(D53,$D$5:$D$89,0))</f>
        <v>0</v>
      </c>
    </row>
    <row r="54" spans="1:9" ht="18" customHeight="1">
      <c r="A54" s="30" t="s">
        <v>61</v>
      </c>
      <c r="B54" s="47" t="s">
        <v>274</v>
      </c>
      <c r="C54" s="47" t="s">
        <v>275</v>
      </c>
      <c r="D54" s="31" t="s">
        <v>127</v>
      </c>
      <c r="E54" s="47" t="s">
        <v>235</v>
      </c>
      <c r="F54" s="37">
        <v>0.053148148148148146</v>
      </c>
      <c r="G54" s="31" t="str">
        <f t="shared" si="2"/>
        <v>5.28/km</v>
      </c>
      <c r="H54" s="37">
        <f t="shared" si="3"/>
        <v>0.012800925925925924</v>
      </c>
      <c r="I54" s="32">
        <f>F54-INDEX($F$5:$F$89,MATCH(D54,$D$5:$D$89,0))</f>
        <v>0.012222222222222218</v>
      </c>
    </row>
    <row r="55" spans="1:9" ht="18" customHeight="1">
      <c r="A55" s="30" t="s">
        <v>62</v>
      </c>
      <c r="B55" s="47" t="s">
        <v>276</v>
      </c>
      <c r="C55" s="47" t="s">
        <v>277</v>
      </c>
      <c r="D55" s="31" t="s">
        <v>113</v>
      </c>
      <c r="E55" s="47" t="s">
        <v>278</v>
      </c>
      <c r="F55" s="37">
        <v>0.05335648148148148</v>
      </c>
      <c r="G55" s="31" t="str">
        <f t="shared" si="2"/>
        <v>5.29/km</v>
      </c>
      <c r="H55" s="37">
        <f t="shared" si="3"/>
        <v>0.013009259259259255</v>
      </c>
      <c r="I55" s="32">
        <f>F55-INDEX($F$5:$F$89,MATCH(D55,$D$5:$D$89,0))</f>
        <v>0.013009259259259255</v>
      </c>
    </row>
    <row r="56" spans="1:9" ht="18" customHeight="1">
      <c r="A56" s="30" t="s">
        <v>63</v>
      </c>
      <c r="B56" s="47" t="s">
        <v>279</v>
      </c>
      <c r="C56" s="47" t="s">
        <v>230</v>
      </c>
      <c r="D56" s="31" t="s">
        <v>127</v>
      </c>
      <c r="E56" s="47" t="s">
        <v>280</v>
      </c>
      <c r="F56" s="37">
        <v>0.05403935185185185</v>
      </c>
      <c r="G56" s="31" t="str">
        <f t="shared" si="2"/>
        <v>5.34/km</v>
      </c>
      <c r="H56" s="37">
        <f t="shared" si="3"/>
        <v>0.01369212962962963</v>
      </c>
      <c r="I56" s="32">
        <f>F56-INDEX($F$5:$F$89,MATCH(D56,$D$5:$D$89,0))</f>
        <v>0.013113425925925924</v>
      </c>
    </row>
    <row r="57" spans="1:9" ht="18" customHeight="1">
      <c r="A57" s="30" t="s">
        <v>64</v>
      </c>
      <c r="B57" s="47" t="s">
        <v>281</v>
      </c>
      <c r="C57" s="47" t="s">
        <v>282</v>
      </c>
      <c r="D57" s="31" t="s">
        <v>127</v>
      </c>
      <c r="E57" s="47" t="s">
        <v>283</v>
      </c>
      <c r="F57" s="37">
        <v>0.05439814814814815</v>
      </c>
      <c r="G57" s="31" t="str">
        <f t="shared" si="2"/>
        <v>5.36/km</v>
      </c>
      <c r="H57" s="37">
        <f t="shared" si="3"/>
        <v>0.014050925925925925</v>
      </c>
      <c r="I57" s="32">
        <f>F57-INDEX($F$5:$F$89,MATCH(D57,$D$5:$D$89,0))</f>
        <v>0.013472222222222219</v>
      </c>
    </row>
    <row r="58" spans="1:9" ht="18" customHeight="1">
      <c r="A58" s="30" t="s">
        <v>65</v>
      </c>
      <c r="B58" s="47" t="s">
        <v>284</v>
      </c>
      <c r="C58" s="47" t="s">
        <v>285</v>
      </c>
      <c r="D58" s="31" t="s">
        <v>227</v>
      </c>
      <c r="E58" s="47" t="s">
        <v>286</v>
      </c>
      <c r="F58" s="37">
        <v>0.05498842592592593</v>
      </c>
      <c r="G58" s="31" t="str">
        <f t="shared" si="2"/>
        <v>5.39/km</v>
      </c>
      <c r="H58" s="37">
        <f t="shared" si="3"/>
        <v>0.014641203703703705</v>
      </c>
      <c r="I58" s="32">
        <f>F58-INDEX($F$5:$F$89,MATCH(D58,$D$5:$D$89,0))</f>
        <v>0.006284722222222226</v>
      </c>
    </row>
    <row r="59" spans="1:9" ht="18" customHeight="1">
      <c r="A59" s="30" t="s">
        <v>66</v>
      </c>
      <c r="B59" s="47" t="s">
        <v>287</v>
      </c>
      <c r="C59" s="47" t="s">
        <v>288</v>
      </c>
      <c r="D59" s="31" t="s">
        <v>273</v>
      </c>
      <c r="E59" s="47" t="s">
        <v>289</v>
      </c>
      <c r="F59" s="37">
        <v>0.05502314814814815</v>
      </c>
      <c r="G59" s="31" t="str">
        <f t="shared" si="2"/>
        <v>5.40/km</v>
      </c>
      <c r="H59" s="37">
        <f t="shared" si="3"/>
        <v>0.014675925925925926</v>
      </c>
      <c r="I59" s="32">
        <f>F59-INDEX($F$5:$F$89,MATCH(D59,$D$5:$D$89,0))</f>
        <v>0.0019097222222222154</v>
      </c>
    </row>
    <row r="60" spans="1:9" ht="18" customHeight="1">
      <c r="A60" s="30" t="s">
        <v>67</v>
      </c>
      <c r="B60" s="47" t="s">
        <v>290</v>
      </c>
      <c r="C60" s="47" t="s">
        <v>177</v>
      </c>
      <c r="D60" s="31" t="s">
        <v>139</v>
      </c>
      <c r="E60" s="47" t="s">
        <v>97</v>
      </c>
      <c r="F60" s="37">
        <v>0.055150462962962964</v>
      </c>
      <c r="G60" s="31" t="str">
        <f t="shared" si="2"/>
        <v>5.40/km</v>
      </c>
      <c r="H60" s="37">
        <f t="shared" si="3"/>
        <v>0.014803240740740742</v>
      </c>
      <c r="I60" s="32">
        <f>F60-INDEX($F$5:$F$89,MATCH(D60,$D$5:$D$89,0))</f>
        <v>0</v>
      </c>
    </row>
    <row r="61" spans="1:9" ht="18" customHeight="1">
      <c r="A61" s="30" t="s">
        <v>68</v>
      </c>
      <c r="B61" s="47" t="s">
        <v>291</v>
      </c>
      <c r="C61" s="47" t="s">
        <v>292</v>
      </c>
      <c r="D61" s="31" t="s">
        <v>141</v>
      </c>
      <c r="E61" s="47" t="s">
        <v>97</v>
      </c>
      <c r="F61" s="37">
        <v>0.057118055555555554</v>
      </c>
      <c r="G61" s="31" t="str">
        <f t="shared" si="2"/>
        <v>5.53/km</v>
      </c>
      <c r="H61" s="37">
        <f t="shared" si="3"/>
        <v>0.016770833333333332</v>
      </c>
      <c r="I61" s="32">
        <f>F61-INDEX($F$5:$F$89,MATCH(D61,$D$5:$D$89,0))</f>
        <v>0</v>
      </c>
    </row>
    <row r="62" spans="1:9" ht="18" customHeight="1">
      <c r="A62" s="30" t="s">
        <v>69</v>
      </c>
      <c r="B62" s="47" t="s">
        <v>293</v>
      </c>
      <c r="C62" s="47" t="s">
        <v>294</v>
      </c>
      <c r="D62" s="31" t="s">
        <v>108</v>
      </c>
      <c r="E62" s="47" t="s">
        <v>295</v>
      </c>
      <c r="F62" s="37">
        <v>0.05714120370370371</v>
      </c>
      <c r="G62" s="31" t="str">
        <f t="shared" si="2"/>
        <v>5.53/km</v>
      </c>
      <c r="H62" s="37">
        <f t="shared" si="3"/>
        <v>0.016793981481481486</v>
      </c>
      <c r="I62" s="32">
        <f>F62-INDEX($F$5:$F$89,MATCH(D62,$D$5:$D$89,0))</f>
        <v>0.014004629629629638</v>
      </c>
    </row>
    <row r="63" spans="1:9" ht="18" customHeight="1">
      <c r="A63" s="30" t="s">
        <v>70</v>
      </c>
      <c r="B63" s="47" t="s">
        <v>296</v>
      </c>
      <c r="C63" s="47" t="s">
        <v>297</v>
      </c>
      <c r="D63" s="31" t="s">
        <v>113</v>
      </c>
      <c r="E63" s="47" t="s">
        <v>235</v>
      </c>
      <c r="F63" s="37">
        <v>0.057499999999999996</v>
      </c>
      <c r="G63" s="31" t="str">
        <f t="shared" si="2"/>
        <v>5.55/km</v>
      </c>
      <c r="H63" s="37">
        <f t="shared" si="3"/>
        <v>0.017152777777777774</v>
      </c>
      <c r="I63" s="32">
        <f>F63-INDEX($F$5:$F$89,MATCH(D63,$D$5:$D$89,0))</f>
        <v>0.017152777777777774</v>
      </c>
    </row>
    <row r="64" spans="1:9" ht="18" customHeight="1">
      <c r="A64" s="30" t="s">
        <v>71</v>
      </c>
      <c r="B64" s="47" t="s">
        <v>298</v>
      </c>
      <c r="C64" s="47" t="s">
        <v>299</v>
      </c>
      <c r="D64" s="31" t="s">
        <v>141</v>
      </c>
      <c r="E64" s="47" t="s">
        <v>300</v>
      </c>
      <c r="F64" s="37">
        <v>0.05760416666666667</v>
      </c>
      <c r="G64" s="31" t="str">
        <f t="shared" si="2"/>
        <v>5.56/km</v>
      </c>
      <c r="H64" s="37">
        <f t="shared" si="3"/>
        <v>0.01725694444444445</v>
      </c>
      <c r="I64" s="32">
        <f>F64-INDEX($F$5:$F$89,MATCH(D64,$D$5:$D$89,0))</f>
        <v>0.0004861111111111177</v>
      </c>
    </row>
    <row r="65" spans="1:9" ht="18" customHeight="1">
      <c r="A65" s="30" t="s">
        <v>72</v>
      </c>
      <c r="B65" s="47" t="s">
        <v>301</v>
      </c>
      <c r="C65" s="47" t="s">
        <v>302</v>
      </c>
      <c r="D65" s="31" t="s">
        <v>108</v>
      </c>
      <c r="E65" s="47" t="s">
        <v>303</v>
      </c>
      <c r="F65" s="37">
        <v>0.05796296296296296</v>
      </c>
      <c r="G65" s="31" t="str">
        <f t="shared" si="2"/>
        <v>5.58/km</v>
      </c>
      <c r="H65" s="37">
        <f t="shared" si="3"/>
        <v>0.017615740740740737</v>
      </c>
      <c r="I65" s="32">
        <f>F65-INDEX($F$5:$F$89,MATCH(D65,$D$5:$D$89,0))</f>
        <v>0.014826388888888889</v>
      </c>
    </row>
    <row r="66" spans="1:9" ht="18" customHeight="1">
      <c r="A66" s="30" t="s">
        <v>73</v>
      </c>
      <c r="B66" s="47" t="s">
        <v>304</v>
      </c>
      <c r="C66" s="47" t="s">
        <v>305</v>
      </c>
      <c r="D66" s="31" t="s">
        <v>108</v>
      </c>
      <c r="E66" s="47" t="s">
        <v>206</v>
      </c>
      <c r="F66" s="37">
        <v>0.058368055555555555</v>
      </c>
      <c r="G66" s="31" t="str">
        <f t="shared" si="2"/>
        <v>6.00/km</v>
      </c>
      <c r="H66" s="37">
        <f t="shared" si="3"/>
        <v>0.018020833333333333</v>
      </c>
      <c r="I66" s="32">
        <f>F66-INDEX($F$5:$F$89,MATCH(D66,$D$5:$D$89,0))</f>
        <v>0.015231481481481485</v>
      </c>
    </row>
    <row r="67" spans="1:9" ht="18" customHeight="1">
      <c r="A67" s="30" t="s">
        <v>74</v>
      </c>
      <c r="B67" s="47" t="s">
        <v>306</v>
      </c>
      <c r="C67" s="47" t="s">
        <v>307</v>
      </c>
      <c r="D67" s="31" t="s">
        <v>141</v>
      </c>
      <c r="E67" s="47" t="s">
        <v>308</v>
      </c>
      <c r="F67" s="37">
        <v>0.05932870370370371</v>
      </c>
      <c r="G67" s="31" t="str">
        <f t="shared" si="2"/>
        <v>6.06/km</v>
      </c>
      <c r="H67" s="37">
        <f aca="true" t="shared" si="4" ref="H67:H89">F67-$F$5</f>
        <v>0.018981481481481488</v>
      </c>
      <c r="I67" s="32">
        <f>F67-INDEX($F$5:$F$89,MATCH(D67,$D$5:$D$89,0))</f>
        <v>0.002210648148148156</v>
      </c>
    </row>
    <row r="68" spans="1:9" ht="18" customHeight="1">
      <c r="A68" s="30" t="s">
        <v>75</v>
      </c>
      <c r="B68" s="47" t="s">
        <v>309</v>
      </c>
      <c r="C68" s="47" t="s">
        <v>310</v>
      </c>
      <c r="D68" s="31" t="s">
        <v>108</v>
      </c>
      <c r="E68" s="47" t="s">
        <v>311</v>
      </c>
      <c r="F68" s="37">
        <v>0.05951388888888889</v>
      </c>
      <c r="G68" s="31" t="str">
        <f t="shared" si="2"/>
        <v>6.07/km</v>
      </c>
      <c r="H68" s="37">
        <f t="shared" si="4"/>
        <v>0.019166666666666665</v>
      </c>
      <c r="I68" s="32">
        <f>F68-INDEX($F$5:$F$89,MATCH(D68,$D$5:$D$89,0))</f>
        <v>0.016377314814814817</v>
      </c>
    </row>
    <row r="69" spans="1:9" ht="18" customHeight="1">
      <c r="A69" s="30" t="s">
        <v>76</v>
      </c>
      <c r="B69" s="47" t="s">
        <v>312</v>
      </c>
      <c r="C69" s="47" t="s">
        <v>163</v>
      </c>
      <c r="D69" s="31" t="s">
        <v>108</v>
      </c>
      <c r="E69" s="47" t="s">
        <v>313</v>
      </c>
      <c r="F69" s="37">
        <v>0.059618055555555556</v>
      </c>
      <c r="G69" s="31" t="str">
        <f t="shared" si="2"/>
        <v>6.08/km</v>
      </c>
      <c r="H69" s="37">
        <f t="shared" si="4"/>
        <v>0.019270833333333334</v>
      </c>
      <c r="I69" s="32">
        <f>F69-INDEX($F$5:$F$89,MATCH(D69,$D$5:$D$89,0))</f>
        <v>0.016481481481481486</v>
      </c>
    </row>
    <row r="70" spans="1:9" ht="18" customHeight="1">
      <c r="A70" s="30" t="s">
        <v>77</v>
      </c>
      <c r="B70" s="47" t="s">
        <v>314</v>
      </c>
      <c r="C70" s="47" t="s">
        <v>315</v>
      </c>
      <c r="D70" s="31" t="s">
        <v>113</v>
      </c>
      <c r="E70" s="47" t="s">
        <v>206</v>
      </c>
      <c r="F70" s="37">
        <v>0.06048611111111111</v>
      </c>
      <c r="G70" s="31" t="str">
        <f t="shared" si="2"/>
        <v>6.13/km</v>
      </c>
      <c r="H70" s="37">
        <f t="shared" si="4"/>
        <v>0.020138888888888887</v>
      </c>
      <c r="I70" s="32">
        <f>F70-INDEX($F$5:$F$89,MATCH(D70,$D$5:$D$89,0))</f>
        <v>0.020138888888888887</v>
      </c>
    </row>
    <row r="71" spans="1:9" ht="18" customHeight="1">
      <c r="A71" s="30" t="s">
        <v>78</v>
      </c>
      <c r="B71" s="47" t="s">
        <v>316</v>
      </c>
      <c r="C71" s="47" t="s">
        <v>230</v>
      </c>
      <c r="D71" s="31" t="s">
        <v>113</v>
      </c>
      <c r="E71" s="47" t="s">
        <v>173</v>
      </c>
      <c r="F71" s="37">
        <v>0.06128472222222222</v>
      </c>
      <c r="G71" s="31" t="str">
        <f t="shared" si="2"/>
        <v>6.18/km</v>
      </c>
      <c r="H71" s="37">
        <f t="shared" si="4"/>
        <v>0.020937499999999998</v>
      </c>
      <c r="I71" s="32">
        <f>F71-INDEX($F$5:$F$89,MATCH(D71,$D$5:$D$89,0))</f>
        <v>0.020937499999999998</v>
      </c>
    </row>
    <row r="72" spans="1:9" ht="18" customHeight="1">
      <c r="A72" s="30" t="s">
        <v>79</v>
      </c>
      <c r="B72" s="47" t="s">
        <v>317</v>
      </c>
      <c r="C72" s="47" t="s">
        <v>318</v>
      </c>
      <c r="D72" s="31" t="s">
        <v>139</v>
      </c>
      <c r="E72" s="47" t="s">
        <v>319</v>
      </c>
      <c r="F72" s="37">
        <v>0.06160879629629629</v>
      </c>
      <c r="G72" s="31" t="str">
        <f t="shared" si="2"/>
        <v>6.20/km</v>
      </c>
      <c r="H72" s="37">
        <f t="shared" si="4"/>
        <v>0.02126157407407407</v>
      </c>
      <c r="I72" s="32">
        <f>F72-INDEX($F$5:$F$89,MATCH(D72,$D$5:$D$89,0))</f>
        <v>0.00645833333333333</v>
      </c>
    </row>
    <row r="73" spans="1:9" ht="18" customHeight="1">
      <c r="A73" s="30" t="s">
        <v>80</v>
      </c>
      <c r="B73" s="47" t="s">
        <v>320</v>
      </c>
      <c r="C73" s="47" t="s">
        <v>321</v>
      </c>
      <c r="D73" s="31" t="s">
        <v>106</v>
      </c>
      <c r="E73" s="47" t="s">
        <v>180</v>
      </c>
      <c r="F73" s="37">
        <v>0.062129629629629625</v>
      </c>
      <c r="G73" s="31" t="str">
        <f t="shared" si="2"/>
        <v>6.23/km</v>
      </c>
      <c r="H73" s="37">
        <f t="shared" si="4"/>
        <v>0.021782407407407403</v>
      </c>
      <c r="I73" s="32">
        <f>F73-INDEX($F$5:$F$89,MATCH(D73,$D$5:$D$89,0))</f>
        <v>0.02108796296296296</v>
      </c>
    </row>
    <row r="74" spans="1:9" ht="18" customHeight="1">
      <c r="A74" s="30" t="s">
        <v>81</v>
      </c>
      <c r="B74" s="47" t="s">
        <v>322</v>
      </c>
      <c r="C74" s="47" t="s">
        <v>323</v>
      </c>
      <c r="D74" s="31" t="s">
        <v>192</v>
      </c>
      <c r="E74" s="47" t="s">
        <v>324</v>
      </c>
      <c r="F74" s="37">
        <v>0.06472222222222222</v>
      </c>
      <c r="G74" s="31" t="str">
        <f t="shared" si="2"/>
        <v>6.39/km</v>
      </c>
      <c r="H74" s="37">
        <f t="shared" si="4"/>
        <v>0.024375</v>
      </c>
      <c r="I74" s="32">
        <f>F74-INDEX($F$5:$F$89,MATCH(D74,$D$5:$D$89,0))</f>
        <v>0.01863425925925926</v>
      </c>
    </row>
    <row r="75" spans="1:9" ht="18" customHeight="1">
      <c r="A75" s="30" t="s">
        <v>82</v>
      </c>
      <c r="B75" s="47" t="s">
        <v>325</v>
      </c>
      <c r="C75" s="47" t="s">
        <v>326</v>
      </c>
      <c r="D75" s="31" t="s">
        <v>273</v>
      </c>
      <c r="E75" s="47" t="s">
        <v>186</v>
      </c>
      <c r="F75" s="37">
        <v>0.06511574074074074</v>
      </c>
      <c r="G75" s="31" t="str">
        <f t="shared" si="2"/>
        <v>6.42/km</v>
      </c>
      <c r="H75" s="37">
        <f t="shared" si="4"/>
        <v>0.024768518518518516</v>
      </c>
      <c r="I75" s="32">
        <f>F75-INDEX($F$5:$F$89,MATCH(D75,$D$5:$D$89,0))</f>
        <v>0.012002314814814806</v>
      </c>
    </row>
    <row r="76" spans="1:9" ht="18" customHeight="1">
      <c r="A76" s="30" t="s">
        <v>83</v>
      </c>
      <c r="B76" s="47" t="s">
        <v>327</v>
      </c>
      <c r="C76" s="47" t="s">
        <v>230</v>
      </c>
      <c r="D76" s="31" t="s">
        <v>127</v>
      </c>
      <c r="E76" s="47" t="s">
        <v>186</v>
      </c>
      <c r="F76" s="37">
        <v>0.06521990740740741</v>
      </c>
      <c r="G76" s="31" t="str">
        <f t="shared" si="2"/>
        <v>6.43/km</v>
      </c>
      <c r="H76" s="37">
        <f t="shared" si="4"/>
        <v>0.024872685185185185</v>
      </c>
      <c r="I76" s="32">
        <f>F76-INDEX($F$5:$F$89,MATCH(D76,$D$5:$D$89,0))</f>
        <v>0.02429398148148148</v>
      </c>
    </row>
    <row r="77" spans="1:9" ht="18" customHeight="1">
      <c r="A77" s="30" t="s">
        <v>84</v>
      </c>
      <c r="B77" s="47" t="s">
        <v>328</v>
      </c>
      <c r="C77" s="47" t="s">
        <v>329</v>
      </c>
      <c r="D77" s="31" t="s">
        <v>273</v>
      </c>
      <c r="E77" s="47" t="s">
        <v>313</v>
      </c>
      <c r="F77" s="37">
        <v>0.06590277777777777</v>
      </c>
      <c r="G77" s="31" t="str">
        <f t="shared" si="2"/>
        <v>6.47/km</v>
      </c>
      <c r="H77" s="37">
        <f t="shared" si="4"/>
        <v>0.025555555555555547</v>
      </c>
      <c r="I77" s="32">
        <f>F77-INDEX($F$5:$F$89,MATCH(D77,$D$5:$D$89,0))</f>
        <v>0.012789351851851836</v>
      </c>
    </row>
    <row r="78" spans="1:9" ht="18" customHeight="1">
      <c r="A78" s="30" t="s">
        <v>85</v>
      </c>
      <c r="B78" s="47" t="s">
        <v>330</v>
      </c>
      <c r="C78" s="47" t="s">
        <v>331</v>
      </c>
      <c r="D78" s="31" t="s">
        <v>192</v>
      </c>
      <c r="E78" s="47" t="s">
        <v>313</v>
      </c>
      <c r="F78" s="37">
        <v>0.06709490740740741</v>
      </c>
      <c r="G78" s="31" t="str">
        <f t="shared" si="2"/>
        <v>6.54/km</v>
      </c>
      <c r="H78" s="37">
        <f t="shared" si="4"/>
        <v>0.026747685185185187</v>
      </c>
      <c r="I78" s="32">
        <f>F78-INDEX($F$5:$F$89,MATCH(D78,$D$5:$D$89,0))</f>
        <v>0.021006944444444446</v>
      </c>
    </row>
    <row r="79" spans="1:9" ht="18" customHeight="1">
      <c r="A79" s="30" t="s">
        <v>86</v>
      </c>
      <c r="B79" s="47" t="s">
        <v>236</v>
      </c>
      <c r="C79" s="47" t="s">
        <v>332</v>
      </c>
      <c r="D79" s="31" t="s">
        <v>112</v>
      </c>
      <c r="E79" s="47" t="s">
        <v>235</v>
      </c>
      <c r="F79" s="37">
        <v>0.06754629629629628</v>
      </c>
      <c r="G79" s="31" t="str">
        <f t="shared" si="2"/>
        <v>6.57/km</v>
      </c>
      <c r="H79" s="37">
        <f t="shared" si="4"/>
        <v>0.027199074074074063</v>
      </c>
      <c r="I79" s="32">
        <f>F79-INDEX($F$5:$F$89,MATCH(D79,$D$5:$D$89,0))</f>
        <v>0.01961805555555555</v>
      </c>
    </row>
    <row r="80" spans="1:9" ht="18" customHeight="1">
      <c r="A80" s="30" t="s">
        <v>87</v>
      </c>
      <c r="B80" s="47" t="s">
        <v>216</v>
      </c>
      <c r="C80" s="47" t="s">
        <v>333</v>
      </c>
      <c r="D80" s="31" t="s">
        <v>139</v>
      </c>
      <c r="E80" s="47" t="s">
        <v>173</v>
      </c>
      <c r="F80" s="37">
        <v>0.06912037037037037</v>
      </c>
      <c r="G80" s="31" t="str">
        <f t="shared" si="2"/>
        <v>7.07/km</v>
      </c>
      <c r="H80" s="37">
        <f t="shared" si="4"/>
        <v>0.028773148148148152</v>
      </c>
      <c r="I80" s="32">
        <f>F80-INDEX($F$5:$F$89,MATCH(D80,$D$5:$D$89,0))</f>
        <v>0.01396990740740741</v>
      </c>
    </row>
    <row r="81" spans="1:9" ht="18" customHeight="1">
      <c r="A81" s="30" t="s">
        <v>88</v>
      </c>
      <c r="B81" s="47" t="s">
        <v>322</v>
      </c>
      <c r="C81" s="47" t="s">
        <v>334</v>
      </c>
      <c r="D81" s="31" t="s">
        <v>141</v>
      </c>
      <c r="E81" s="47" t="s">
        <v>324</v>
      </c>
      <c r="F81" s="37">
        <v>0.07037037037037037</v>
      </c>
      <c r="G81" s="31" t="str">
        <f t="shared" si="2"/>
        <v>7.14/km</v>
      </c>
      <c r="H81" s="37">
        <f t="shared" si="4"/>
        <v>0.030023148148148153</v>
      </c>
      <c r="I81" s="32">
        <f>F81-INDEX($F$5:$F$89,MATCH(D81,$D$5:$D$89,0))</f>
        <v>0.013252314814814821</v>
      </c>
    </row>
    <row r="82" spans="1:9" ht="18" customHeight="1">
      <c r="A82" s="30" t="s">
        <v>89</v>
      </c>
      <c r="B82" s="47" t="s">
        <v>335</v>
      </c>
      <c r="C82" s="47" t="s">
        <v>336</v>
      </c>
      <c r="D82" s="31" t="s">
        <v>139</v>
      </c>
      <c r="E82" s="47" t="s">
        <v>337</v>
      </c>
      <c r="F82" s="37">
        <v>0.07246527777777778</v>
      </c>
      <c r="G82" s="31" t="str">
        <f t="shared" si="2"/>
        <v>7.27/km</v>
      </c>
      <c r="H82" s="37">
        <f t="shared" si="4"/>
        <v>0.03211805555555556</v>
      </c>
      <c r="I82" s="32">
        <f>F82-INDEX($F$5:$F$89,MATCH(D82,$D$5:$D$89,0))</f>
        <v>0.017314814814814818</v>
      </c>
    </row>
    <row r="83" spans="1:9" ht="18" customHeight="1">
      <c r="A83" s="30" t="s">
        <v>90</v>
      </c>
      <c r="B83" s="47" t="s">
        <v>338</v>
      </c>
      <c r="C83" s="47" t="s">
        <v>339</v>
      </c>
      <c r="D83" s="31" t="s">
        <v>141</v>
      </c>
      <c r="E83" s="47" t="s">
        <v>97</v>
      </c>
      <c r="F83" s="37">
        <v>0.07322916666666666</v>
      </c>
      <c r="G83" s="31" t="str">
        <f t="shared" si="2"/>
        <v>7.32/km</v>
      </c>
      <c r="H83" s="37">
        <f t="shared" si="4"/>
        <v>0.03288194444444444</v>
      </c>
      <c r="I83" s="32">
        <f>F83-INDEX($F$5:$F$89,MATCH(D83,$D$5:$D$89,0))</f>
        <v>0.01611111111111111</v>
      </c>
    </row>
    <row r="84" spans="1:9" ht="18" customHeight="1">
      <c r="A84" s="30" t="s">
        <v>91</v>
      </c>
      <c r="B84" s="47" t="s">
        <v>340</v>
      </c>
      <c r="C84" s="47" t="s">
        <v>177</v>
      </c>
      <c r="D84" s="31" t="s">
        <v>113</v>
      </c>
      <c r="E84" s="47" t="s">
        <v>341</v>
      </c>
      <c r="F84" s="37">
        <v>0.07322916666666666</v>
      </c>
      <c r="G84" s="31" t="str">
        <f t="shared" si="2"/>
        <v>7.32/km</v>
      </c>
      <c r="H84" s="37">
        <f t="shared" si="4"/>
        <v>0.03288194444444444</v>
      </c>
      <c r="I84" s="32">
        <f>F84-INDEX($F$5:$F$89,MATCH(D84,$D$5:$D$89,0))</f>
        <v>0.03288194444444444</v>
      </c>
    </row>
    <row r="85" spans="1:9" ht="18" customHeight="1">
      <c r="A85" s="30" t="s">
        <v>92</v>
      </c>
      <c r="B85" s="47" t="s">
        <v>342</v>
      </c>
      <c r="C85" s="47" t="s">
        <v>232</v>
      </c>
      <c r="D85" s="31" t="s">
        <v>141</v>
      </c>
      <c r="E85" s="47" t="s">
        <v>97</v>
      </c>
      <c r="F85" s="37">
        <v>0.07376157407407408</v>
      </c>
      <c r="G85" s="31" t="str">
        <f t="shared" si="2"/>
        <v>7.35/km</v>
      </c>
      <c r="H85" s="37">
        <f t="shared" si="4"/>
        <v>0.033414351851851855</v>
      </c>
      <c r="I85" s="32">
        <f>F85-INDEX($F$5:$F$89,MATCH(D85,$D$5:$D$89,0))</f>
        <v>0.016643518518518523</v>
      </c>
    </row>
    <row r="86" spans="1:9" ht="18" customHeight="1">
      <c r="A86" s="30" t="s">
        <v>93</v>
      </c>
      <c r="B86" s="47" t="s">
        <v>343</v>
      </c>
      <c r="C86" s="47" t="s">
        <v>344</v>
      </c>
      <c r="D86" s="31" t="s">
        <v>141</v>
      </c>
      <c r="E86" s="47" t="s">
        <v>173</v>
      </c>
      <c r="F86" s="37">
        <v>0.07825231481481482</v>
      </c>
      <c r="G86" s="31" t="str">
        <f t="shared" si="2"/>
        <v>8.03/km</v>
      </c>
      <c r="H86" s="37">
        <f t="shared" si="4"/>
        <v>0.037905092592592594</v>
      </c>
      <c r="I86" s="32">
        <f>F86-INDEX($F$5:$F$89,MATCH(D86,$D$5:$D$89,0))</f>
        <v>0.021134259259259262</v>
      </c>
    </row>
    <row r="87" spans="1:9" ht="18" customHeight="1">
      <c r="A87" s="30" t="s">
        <v>94</v>
      </c>
      <c r="B87" s="47" t="s">
        <v>345</v>
      </c>
      <c r="C87" s="47" t="s">
        <v>346</v>
      </c>
      <c r="D87" s="31" t="s">
        <v>227</v>
      </c>
      <c r="E87" s="47" t="s">
        <v>173</v>
      </c>
      <c r="F87" s="37">
        <v>0.07847222222222222</v>
      </c>
      <c r="G87" s="31" t="str">
        <f t="shared" si="2"/>
        <v>8.04/km</v>
      </c>
      <c r="H87" s="37">
        <f t="shared" si="4"/>
        <v>0.038125</v>
      </c>
      <c r="I87" s="32">
        <f>F87-INDEX($F$5:$F$89,MATCH(D87,$D$5:$D$89,0))</f>
        <v>0.02976851851851852</v>
      </c>
    </row>
    <row r="88" spans="1:9" ht="18" customHeight="1">
      <c r="A88" s="30" t="s">
        <v>95</v>
      </c>
      <c r="B88" s="47" t="s">
        <v>347</v>
      </c>
      <c r="C88" s="47" t="s">
        <v>205</v>
      </c>
      <c r="D88" s="31" t="s">
        <v>113</v>
      </c>
      <c r="E88" s="47" t="s">
        <v>289</v>
      </c>
      <c r="F88" s="37">
        <v>0.09849537037037037</v>
      </c>
      <c r="G88" s="31" t="str">
        <f t="shared" si="2"/>
        <v>10.08/km</v>
      </c>
      <c r="H88" s="37">
        <f t="shared" si="4"/>
        <v>0.05814814814814815</v>
      </c>
      <c r="I88" s="32">
        <f>F88-INDEX($F$5:$F$89,MATCH(D88,$D$5:$D$89,0))</f>
        <v>0.05814814814814815</v>
      </c>
    </row>
    <row r="89" spans="1:9" ht="18" customHeight="1">
      <c r="A89" s="33" t="s">
        <v>96</v>
      </c>
      <c r="B89" s="48" t="s">
        <v>348</v>
      </c>
      <c r="C89" s="48" t="s">
        <v>349</v>
      </c>
      <c r="D89" s="34" t="s">
        <v>273</v>
      </c>
      <c r="E89" s="48" t="s">
        <v>350</v>
      </c>
      <c r="F89" s="39">
        <v>0.09878472222222223</v>
      </c>
      <c r="G89" s="34" t="str">
        <f t="shared" si="2"/>
        <v>10.10/km</v>
      </c>
      <c r="H89" s="39">
        <f t="shared" si="4"/>
        <v>0.05843750000000001</v>
      </c>
      <c r="I89" s="35">
        <f>F89-INDEX($F$5:$F$89,MATCH(D89,$D$5:$D$89,0))</f>
        <v>0.0456712962962963</v>
      </c>
    </row>
  </sheetData>
  <sheetProtection/>
  <autoFilter ref="A4:I89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5" t="str">
        <f>Individuale!A1</f>
        <v>Palazzolo Trail</v>
      </c>
      <c r="B1" s="56"/>
      <c r="C1" s="57"/>
    </row>
    <row r="2" spans="1:3" ht="24" customHeight="1">
      <c r="A2" s="58" t="str">
        <f>Individuale!B3</f>
        <v>Viterbo (VT) Italia</v>
      </c>
      <c r="B2" s="59"/>
      <c r="C2" s="60"/>
    </row>
    <row r="3" spans="1:3" ht="24" customHeight="1">
      <c r="A3" s="24"/>
      <c r="B3" s="25" t="s">
        <v>11</v>
      </c>
      <c r="C3" s="26">
        <f>SUM(C5:C552)</f>
        <v>197</v>
      </c>
    </row>
    <row r="4" spans="1:3" ht="24" customHeight="1">
      <c r="A4" s="27" t="s">
        <v>1</v>
      </c>
      <c r="B4" s="28" t="s">
        <v>5</v>
      </c>
      <c r="C4" s="29" t="s">
        <v>10</v>
      </c>
    </row>
    <row r="5" spans="1:3" ht="18" customHeight="1">
      <c r="A5" s="10">
        <v>1</v>
      </c>
      <c r="B5" s="41" t="s">
        <v>125</v>
      </c>
      <c r="C5" s="43">
        <v>29</v>
      </c>
    </row>
    <row r="6" spans="1:3" ht="18" customHeight="1">
      <c r="A6" s="11">
        <v>2</v>
      </c>
      <c r="B6" s="12" t="s">
        <v>117</v>
      </c>
      <c r="C6" s="44">
        <v>27</v>
      </c>
    </row>
    <row r="7" spans="1:3" ht="18" customHeight="1">
      <c r="A7" s="11">
        <v>3</v>
      </c>
      <c r="B7" s="12" t="s">
        <v>115</v>
      </c>
      <c r="C7" s="44">
        <v>13</v>
      </c>
    </row>
    <row r="8" spans="1:3" ht="18" customHeight="1">
      <c r="A8" s="11">
        <v>4</v>
      </c>
      <c r="B8" s="12" t="s">
        <v>153</v>
      </c>
      <c r="C8" s="44">
        <v>12</v>
      </c>
    </row>
    <row r="9" spans="1:3" ht="18" customHeight="1">
      <c r="A9" s="11">
        <v>5</v>
      </c>
      <c r="B9" s="12" t="s">
        <v>118</v>
      </c>
      <c r="C9" s="44">
        <v>12</v>
      </c>
    </row>
    <row r="10" spans="1:3" ht="18" customHeight="1">
      <c r="A10" s="11">
        <v>6</v>
      </c>
      <c r="B10" s="12" t="s">
        <v>99</v>
      </c>
      <c r="C10" s="44">
        <v>8</v>
      </c>
    </row>
    <row r="11" spans="1:3" ht="18" customHeight="1">
      <c r="A11" s="11">
        <v>7</v>
      </c>
      <c r="B11" s="12" t="s">
        <v>126</v>
      </c>
      <c r="C11" s="44">
        <v>4</v>
      </c>
    </row>
    <row r="12" spans="1:3" ht="18" customHeight="1">
      <c r="A12" s="11">
        <v>8</v>
      </c>
      <c r="B12" s="12" t="s">
        <v>149</v>
      </c>
      <c r="C12" s="44">
        <v>4</v>
      </c>
    </row>
    <row r="13" spans="1:3" ht="18" customHeight="1">
      <c r="A13" s="11">
        <v>9</v>
      </c>
      <c r="B13" s="12" t="s">
        <v>114</v>
      </c>
      <c r="C13" s="44">
        <v>3</v>
      </c>
    </row>
    <row r="14" spans="1:3" ht="18" customHeight="1">
      <c r="A14" s="11">
        <v>10</v>
      </c>
      <c r="B14" s="12" t="s">
        <v>138</v>
      </c>
      <c r="C14" s="44">
        <v>3</v>
      </c>
    </row>
    <row r="15" spans="1:3" ht="18" customHeight="1">
      <c r="A15" s="11">
        <v>11</v>
      </c>
      <c r="B15" s="12" t="s">
        <v>121</v>
      </c>
      <c r="C15" s="44">
        <v>2</v>
      </c>
    </row>
    <row r="16" spans="1:3" ht="18" customHeight="1">
      <c r="A16" s="11">
        <v>12</v>
      </c>
      <c r="B16" s="12" t="s">
        <v>147</v>
      </c>
      <c r="C16" s="44">
        <v>2</v>
      </c>
    </row>
    <row r="17" spans="1:3" ht="18" customHeight="1">
      <c r="A17" s="11">
        <v>13</v>
      </c>
      <c r="B17" s="12" t="s">
        <v>152</v>
      </c>
      <c r="C17" s="44">
        <v>2</v>
      </c>
    </row>
    <row r="18" spans="1:3" ht="18" customHeight="1">
      <c r="A18" s="11">
        <v>14</v>
      </c>
      <c r="B18" s="12" t="s">
        <v>143</v>
      </c>
      <c r="C18" s="44">
        <v>2</v>
      </c>
    </row>
    <row r="19" spans="1:3" ht="18" customHeight="1">
      <c r="A19" s="11">
        <v>15</v>
      </c>
      <c r="B19" s="12" t="s">
        <v>134</v>
      </c>
      <c r="C19" s="44">
        <v>2</v>
      </c>
    </row>
    <row r="20" spans="1:3" ht="18" customHeight="1">
      <c r="A20" s="11">
        <v>16</v>
      </c>
      <c r="B20" s="12" t="s">
        <v>144</v>
      </c>
      <c r="C20" s="44">
        <v>2</v>
      </c>
    </row>
    <row r="21" spans="1:3" ht="18" customHeight="1">
      <c r="A21" s="11">
        <v>17</v>
      </c>
      <c r="B21" s="12" t="s">
        <v>142</v>
      </c>
      <c r="C21" s="44">
        <v>2</v>
      </c>
    </row>
    <row r="22" spans="1:3" ht="18" customHeight="1">
      <c r="A22" s="11">
        <v>18</v>
      </c>
      <c r="B22" s="12" t="s">
        <v>129</v>
      </c>
      <c r="C22" s="44">
        <v>2</v>
      </c>
    </row>
    <row r="23" spans="1:3" ht="18" customHeight="1">
      <c r="A23" s="11">
        <v>19</v>
      </c>
      <c r="B23" s="12" t="s">
        <v>102</v>
      </c>
      <c r="C23" s="44">
        <v>2</v>
      </c>
    </row>
    <row r="24" spans="1:3" ht="18" customHeight="1">
      <c r="A24" s="11">
        <v>20</v>
      </c>
      <c r="B24" s="12" t="s">
        <v>133</v>
      </c>
      <c r="C24" s="44">
        <v>2</v>
      </c>
    </row>
    <row r="25" spans="1:3" ht="18" customHeight="1">
      <c r="A25" s="11">
        <v>21</v>
      </c>
      <c r="B25" s="12" t="s">
        <v>146</v>
      </c>
      <c r="C25" s="44">
        <v>2</v>
      </c>
    </row>
    <row r="26" spans="1:3" ht="18" customHeight="1">
      <c r="A26" s="11">
        <v>22</v>
      </c>
      <c r="B26" s="12" t="s">
        <v>145</v>
      </c>
      <c r="C26" s="44">
        <v>1</v>
      </c>
    </row>
    <row r="27" spans="1:3" ht="18" customHeight="1">
      <c r="A27" s="11">
        <v>23</v>
      </c>
      <c r="B27" s="12" t="s">
        <v>116</v>
      </c>
      <c r="C27" s="44">
        <v>1</v>
      </c>
    </row>
    <row r="28" spans="1:3" ht="18" customHeight="1">
      <c r="A28" s="11">
        <v>24</v>
      </c>
      <c r="B28" s="12" t="s">
        <v>130</v>
      </c>
      <c r="C28" s="44">
        <v>1</v>
      </c>
    </row>
    <row r="29" spans="1:3" ht="18" customHeight="1">
      <c r="A29" s="11">
        <v>25</v>
      </c>
      <c r="B29" s="12" t="s">
        <v>136</v>
      </c>
      <c r="C29" s="44">
        <v>1</v>
      </c>
    </row>
    <row r="30" spans="1:3" ht="18" customHeight="1">
      <c r="A30" s="11">
        <v>26</v>
      </c>
      <c r="B30" s="12" t="s">
        <v>150</v>
      </c>
      <c r="C30" s="44">
        <v>1</v>
      </c>
    </row>
    <row r="31" spans="1:3" ht="18" customHeight="1">
      <c r="A31" s="11">
        <v>27</v>
      </c>
      <c r="B31" s="12" t="s">
        <v>128</v>
      </c>
      <c r="C31" s="44">
        <v>1</v>
      </c>
    </row>
    <row r="32" spans="1:3" ht="18" customHeight="1">
      <c r="A32" s="11">
        <v>28</v>
      </c>
      <c r="B32" s="12" t="s">
        <v>120</v>
      </c>
      <c r="C32" s="44">
        <v>1</v>
      </c>
    </row>
    <row r="33" spans="1:3" ht="18" customHeight="1">
      <c r="A33" s="11">
        <v>29</v>
      </c>
      <c r="B33" s="12" t="s">
        <v>104</v>
      </c>
      <c r="C33" s="44">
        <v>1</v>
      </c>
    </row>
    <row r="34" spans="1:3" ht="18" customHeight="1">
      <c r="A34" s="11">
        <v>30</v>
      </c>
      <c r="B34" s="12" t="s">
        <v>135</v>
      </c>
      <c r="C34" s="44">
        <v>1</v>
      </c>
    </row>
    <row r="35" spans="1:3" ht="18" customHeight="1">
      <c r="A35" s="11">
        <v>31</v>
      </c>
      <c r="B35" s="12" t="s">
        <v>109</v>
      </c>
      <c r="C35" s="44">
        <v>1</v>
      </c>
    </row>
    <row r="36" spans="1:3" ht="18" customHeight="1">
      <c r="A36" s="11">
        <v>32</v>
      </c>
      <c r="B36" s="12" t="s">
        <v>151</v>
      </c>
      <c r="C36" s="44">
        <v>1</v>
      </c>
    </row>
    <row r="37" spans="1:3" ht="18" customHeight="1">
      <c r="A37" s="11">
        <v>33</v>
      </c>
      <c r="B37" s="12" t="s">
        <v>122</v>
      </c>
      <c r="C37" s="44">
        <v>1</v>
      </c>
    </row>
    <row r="38" spans="1:3" ht="18" customHeight="1">
      <c r="A38" s="11">
        <v>34</v>
      </c>
      <c r="B38" s="12" t="s">
        <v>157</v>
      </c>
      <c r="C38" s="44">
        <v>1</v>
      </c>
    </row>
    <row r="39" spans="1:3" ht="18" customHeight="1">
      <c r="A39" s="11">
        <v>35</v>
      </c>
      <c r="B39" s="12" t="s">
        <v>131</v>
      </c>
      <c r="C39" s="44">
        <v>1</v>
      </c>
    </row>
    <row r="40" spans="1:3" ht="18" customHeight="1">
      <c r="A40" s="11">
        <v>36</v>
      </c>
      <c r="B40" s="12" t="s">
        <v>119</v>
      </c>
      <c r="C40" s="44">
        <v>1</v>
      </c>
    </row>
    <row r="41" spans="1:3" ht="18" customHeight="1">
      <c r="A41" s="11">
        <v>37</v>
      </c>
      <c r="B41" s="12" t="s">
        <v>107</v>
      </c>
      <c r="C41" s="44">
        <v>1</v>
      </c>
    </row>
    <row r="42" spans="1:3" ht="18" customHeight="1">
      <c r="A42" s="11">
        <v>38</v>
      </c>
      <c r="B42" s="12" t="s">
        <v>140</v>
      </c>
      <c r="C42" s="44">
        <v>1</v>
      </c>
    </row>
    <row r="43" spans="1:3" ht="18" customHeight="1">
      <c r="A43" s="11">
        <v>39</v>
      </c>
      <c r="B43" s="12" t="s">
        <v>156</v>
      </c>
      <c r="C43" s="44">
        <v>1</v>
      </c>
    </row>
    <row r="44" spans="1:3" ht="18" customHeight="1">
      <c r="A44" s="11">
        <v>40</v>
      </c>
      <c r="B44" s="12" t="s">
        <v>148</v>
      </c>
      <c r="C44" s="44">
        <v>1</v>
      </c>
    </row>
    <row r="45" spans="1:3" ht="18" customHeight="1">
      <c r="A45" s="11">
        <v>41</v>
      </c>
      <c r="B45" s="12" t="s">
        <v>132</v>
      </c>
      <c r="C45" s="44">
        <v>1</v>
      </c>
    </row>
    <row r="46" spans="1:3" ht="18" customHeight="1">
      <c r="A46" s="11">
        <v>42</v>
      </c>
      <c r="B46" s="12" t="s">
        <v>137</v>
      </c>
      <c r="C46" s="44">
        <v>1</v>
      </c>
    </row>
    <row r="47" spans="1:3" ht="18" customHeight="1">
      <c r="A47" s="11">
        <v>43</v>
      </c>
      <c r="B47" s="12" t="s">
        <v>155</v>
      </c>
      <c r="C47" s="44">
        <v>1</v>
      </c>
    </row>
    <row r="48" spans="1:3" ht="18" customHeight="1">
      <c r="A48" s="11">
        <v>44</v>
      </c>
      <c r="B48" s="12" t="s">
        <v>105</v>
      </c>
      <c r="C48" s="44">
        <v>1</v>
      </c>
    </row>
    <row r="49" spans="1:3" ht="18" customHeight="1">
      <c r="A49" s="11">
        <v>45</v>
      </c>
      <c r="B49" s="12" t="s">
        <v>124</v>
      </c>
      <c r="C49" s="44">
        <v>1</v>
      </c>
    </row>
    <row r="50" spans="1:3" ht="18" customHeight="1">
      <c r="A50" s="11">
        <v>46</v>
      </c>
      <c r="B50" s="12" t="s">
        <v>154</v>
      </c>
      <c r="C50" s="44">
        <v>1</v>
      </c>
    </row>
    <row r="51" spans="1:3" ht="18" customHeight="1">
      <c r="A51" s="11">
        <v>47</v>
      </c>
      <c r="B51" s="12" t="s">
        <v>123</v>
      </c>
      <c r="C51" s="44">
        <v>1</v>
      </c>
    </row>
    <row r="52" spans="1:3" ht="18" customHeight="1">
      <c r="A52" s="11">
        <v>48</v>
      </c>
      <c r="B52" s="12" t="s">
        <v>110</v>
      </c>
      <c r="C52" s="44">
        <v>1</v>
      </c>
    </row>
    <row r="53" spans="1:3" ht="18" customHeight="1">
      <c r="A53" s="11">
        <v>49</v>
      </c>
      <c r="B53" s="12" t="s">
        <v>111</v>
      </c>
      <c r="C53" s="44">
        <v>1</v>
      </c>
    </row>
    <row r="54" spans="1:3" ht="18" customHeight="1">
      <c r="A54" s="13">
        <v>50</v>
      </c>
      <c r="B54" s="42" t="s">
        <v>101</v>
      </c>
      <c r="C54" s="45">
        <v>32</v>
      </c>
    </row>
  </sheetData>
  <sheetProtection/>
  <autoFilter ref="A4:C4">
    <sortState ref="A5:C54">
      <sortCondition descending="1" sortBy="value" ref="C5:C54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2017-10-16T13:19:29Z</dcterms:modified>
  <cp:category/>
  <cp:version/>
  <cp:contentType/>
  <cp:contentStatus/>
</cp:coreProperties>
</file>