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<sst xmlns="http://schemas.openxmlformats.org/spreadsheetml/2006/main" count="167" uniqueCount="90">
  <si>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</si>
  <si>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</si>
  <si>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</si>
  <si>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</si>
  <si>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</si>
  <si>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</si>
  <si>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</si>
  <si>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</si>
  <si>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</si>
  <si>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</si>
  <si>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</si>
  <si>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ATLETICA CIMINA</t>
  </si>
  <si>
    <t>ANNA BABY RUNNER</t>
  </si>
  <si>
    <t>C</t>
  </si>
  <si>
    <t>B</t>
  </si>
  <si>
    <t>A</t>
  </si>
  <si>
    <t>D</t>
  </si>
  <si>
    <t>F</t>
  </si>
  <si>
    <t>ATZENI</t>
  </si>
  <si>
    <t>FRANCO</t>
  </si>
  <si>
    <t xml:space="preserve">BENTIVOGLIO </t>
  </si>
  <si>
    <t>ENZO</t>
  </si>
  <si>
    <t>AIRONE MONTI DELLA TOLFA</t>
  </si>
  <si>
    <t>CIRILLI</t>
  </si>
  <si>
    <t>DARIO</t>
  </si>
  <si>
    <t>PODISTICA ALSIUM LADISPOLI</t>
  </si>
  <si>
    <t xml:space="preserve">DI VAIA </t>
  </si>
  <si>
    <t>MARCO</t>
  </si>
  <si>
    <t>BANCARI ROMANI</t>
  </si>
  <si>
    <t>BRUNORI</t>
  </si>
  <si>
    <t>ALESSIO</t>
  </si>
  <si>
    <t>CARICATERRA</t>
  </si>
  <si>
    <t>ETTORE</t>
  </si>
  <si>
    <t>FURLAN</t>
  </si>
  <si>
    <t>CLAUDIO</t>
  </si>
  <si>
    <t>BOCCIALONI</t>
  </si>
  <si>
    <t>DANIELE</t>
  </si>
  <si>
    <t>SCOTTI</t>
  </si>
  <si>
    <t>IVANO</t>
  </si>
  <si>
    <t xml:space="preserve">C </t>
  </si>
  <si>
    <t>TIBURZI</t>
  </si>
  <si>
    <t>SEVERINO</t>
  </si>
  <si>
    <t>ARCA ENEL</t>
  </si>
  <si>
    <t>TESTA</t>
  </si>
  <si>
    <t>ENRICO</t>
  </si>
  <si>
    <t>STEFANINI</t>
  </si>
  <si>
    <t>EMORE</t>
  </si>
  <si>
    <t>PROFICO</t>
  </si>
  <si>
    <t>ROSARIO</t>
  </si>
  <si>
    <t>FRACASSA</t>
  </si>
  <si>
    <t>FRANCESCO</t>
  </si>
  <si>
    <t>BENEDETTI</t>
  </si>
  <si>
    <t>PIETRO</t>
  </si>
  <si>
    <t>LIBERI PODISTI</t>
  </si>
  <si>
    <t>GUERRINI</t>
  </si>
  <si>
    <t>FRANCESCA</t>
  </si>
  <si>
    <t>BORHY</t>
  </si>
  <si>
    <t>LUCA</t>
  </si>
  <si>
    <t>POTENZA</t>
  </si>
  <si>
    <t>BALZANI</t>
  </si>
  <si>
    <t>COLUCCI</t>
  </si>
  <si>
    <t>ANGELA</t>
  </si>
  <si>
    <t>PERIS</t>
  </si>
  <si>
    <t>MARINO</t>
  </si>
  <si>
    <t>BIANCHI</t>
  </si>
  <si>
    <t>ANTONIO</t>
  </si>
  <si>
    <t>TORRI</t>
  </si>
  <si>
    <t>SERGIO</t>
  </si>
  <si>
    <t>VELA</t>
  </si>
  <si>
    <t>RAFFAELE</t>
  </si>
  <si>
    <t>FANTOZZI</t>
  </si>
  <si>
    <t>ANGELO</t>
  </si>
  <si>
    <t>CARLA</t>
  </si>
  <si>
    <t>LEPROTTI DI VILLA ADA</t>
  </si>
  <si>
    <t>TRAVAGLIATI</t>
  </si>
  <si>
    <t>PAOLO</t>
  </si>
  <si>
    <t>SESTILI</t>
  </si>
  <si>
    <t>PARISI</t>
  </si>
  <si>
    <t>SALVATORE</t>
  </si>
  <si>
    <t>ANGELINI</t>
  </si>
  <si>
    <t>FABRIZIO</t>
  </si>
  <si>
    <t>FOSCHI</t>
  </si>
  <si>
    <t>DOMENICO</t>
  </si>
  <si>
    <t>GARI</t>
  </si>
  <si>
    <t>ROBERTO</t>
  </si>
  <si>
    <t>DI SABATINO</t>
  </si>
  <si>
    <t>GIORGIO</t>
  </si>
  <si>
    <t>NASTASI</t>
  </si>
  <si>
    <t>Allumiere (RM) Italia - Domenica 12/07/2009</t>
  </si>
  <si>
    <t>CORSA DEI FAGGI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</si>
</sst>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1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4" customWidth="1"/>
    <col min="6" max="6" width="10.140625" style="3" customWidth="1"/>
    <col min="7" max="9" width="10.140625" style="4" customWidth="1"/>
  </cols>
  <sheetData>
    <row r="1" spans="1:9" ht="24.75" customHeight="1" thickBot="1">
      <c r="A1" s="25" t="s">
        <v>89</v>
      </c>
      <c r="B1" s="25"/>
      <c r="C1" s="25"/>
      <c r="D1" s="25"/>
      <c r="E1" s="25"/>
      <c r="F1" s="25"/>
      <c r="G1" s="26"/>
      <c r="H1" s="26"/>
      <c r="I1" s="26"/>
    </row>
    <row r="2" spans="1:9" ht="24.75" customHeight="1" thickBot="1">
      <c r="A2" s="27" t="s">
        <v>88</v>
      </c>
      <c r="B2" s="28"/>
      <c r="C2" s="28"/>
      <c r="D2" s="28"/>
      <c r="E2" s="28"/>
      <c r="F2" s="28"/>
      <c r="G2" s="29"/>
      <c r="H2" s="5" t="s">
        <v>0</v>
      </c>
      <c r="I2" s="6">
        <v>10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36">
        <v>1</v>
      </c>
      <c r="B4" s="21" t="s">
        <v>18</v>
      </c>
      <c r="C4" s="21" t="s">
        <v>19</v>
      </c>
      <c r="D4" s="38" t="s">
        <v>15</v>
      </c>
      <c r="E4" s="21" t="s">
        <v>12</v>
      </c>
      <c r="F4" s="39">
        <v>0.022847222222222224</v>
      </c>
      <c r="G4" s="20" t="str">
        <f aca="true" t="shared" si="0" ref="G4:G39">TEXT(INT((HOUR(F4)*3600+MINUTE(F4)*60+SECOND(F4))/$I$2/60),"0")&amp;"."&amp;TEXT(MOD((HOUR(F4)*3600+MINUTE(F4)*60+SECOND(F4))/$I$2,60),"00")&amp;"/km"</f>
        <v>3.17/km</v>
      </c>
      <c r="H4" s="9">
        <f aca="true" t="shared" si="1" ref="H4:H28">F4-$F$4</f>
        <v>0</v>
      </c>
      <c r="I4" s="9">
        <f>F4-INDEX($F$4:$F$675,MATCH(D4,$D$4:$D$675,0))</f>
        <v>0</v>
      </c>
    </row>
    <row r="5" spans="1:9" s="1" customFormat="1" ht="15" customHeight="1">
      <c r="A5" s="37">
        <v>2</v>
      </c>
      <c r="B5" s="22" t="s">
        <v>20</v>
      </c>
      <c r="C5" s="22" t="s">
        <v>21</v>
      </c>
      <c r="D5" s="40" t="s">
        <v>14</v>
      </c>
      <c r="E5" s="22" t="s">
        <v>22</v>
      </c>
      <c r="F5" s="41">
        <v>0.022881944444444444</v>
      </c>
      <c r="G5" s="7" t="str">
        <f t="shared" si="0"/>
        <v>3.18/km</v>
      </c>
      <c r="H5" s="10">
        <f t="shared" si="1"/>
        <v>3.472222222222071E-05</v>
      </c>
      <c r="I5" s="10">
        <f>F5-INDEX($F$4:$F$675,MATCH(D5,$D$4:$D$675,0))</f>
        <v>0</v>
      </c>
    </row>
    <row r="6" spans="1:9" s="1" customFormat="1" ht="15" customHeight="1">
      <c r="A6" s="37">
        <v>3</v>
      </c>
      <c r="B6" s="22" t="s">
        <v>23</v>
      </c>
      <c r="C6" s="22" t="s">
        <v>24</v>
      </c>
      <c r="D6" s="40" t="s">
        <v>15</v>
      </c>
      <c r="E6" s="22" t="s">
        <v>25</v>
      </c>
      <c r="F6" s="41">
        <v>0.02327546296296296</v>
      </c>
      <c r="G6" s="7" t="str">
        <f t="shared" si="0"/>
        <v>3.21/km</v>
      </c>
      <c r="H6" s="10">
        <f t="shared" si="1"/>
        <v>0.000428240740740736</v>
      </c>
      <c r="I6" s="10">
        <f>F6-INDEX($F$4:$F$675,MATCH(D6,$D$4:$D$675,0))</f>
        <v>0.000428240740740736</v>
      </c>
    </row>
    <row r="7" spans="1:9" s="1" customFormat="1" ht="15" customHeight="1">
      <c r="A7" s="37">
        <v>4</v>
      </c>
      <c r="B7" s="22" t="s">
        <v>26</v>
      </c>
      <c r="C7" s="22" t="s">
        <v>27</v>
      </c>
      <c r="D7" s="40" t="s">
        <v>15</v>
      </c>
      <c r="E7" s="22" t="s">
        <v>28</v>
      </c>
      <c r="F7" s="41">
        <v>0.02377314814814815</v>
      </c>
      <c r="G7" s="7" t="str">
        <f t="shared" si="0"/>
        <v>3.25/km</v>
      </c>
      <c r="H7" s="10">
        <f t="shared" si="1"/>
        <v>0.0009259259259259273</v>
      </c>
      <c r="I7" s="10">
        <f>F7-INDEX($F$4:$F$675,MATCH(D7,$D$4:$D$675,0))</f>
        <v>0.0009259259259259273</v>
      </c>
    </row>
    <row r="8" spans="1:9" s="1" customFormat="1" ht="15" customHeight="1">
      <c r="A8" s="37">
        <v>5</v>
      </c>
      <c r="B8" s="22" t="s">
        <v>29</v>
      </c>
      <c r="C8" s="22" t="s">
        <v>30</v>
      </c>
      <c r="D8" s="40" t="s">
        <v>15</v>
      </c>
      <c r="E8" s="22" t="s">
        <v>22</v>
      </c>
      <c r="F8" s="41">
        <v>0.024027777777777776</v>
      </c>
      <c r="G8" s="7" t="str">
        <f t="shared" si="0"/>
        <v>3.28/km</v>
      </c>
      <c r="H8" s="10">
        <f t="shared" si="1"/>
        <v>0.0011805555555555527</v>
      </c>
      <c r="I8" s="10">
        <f>F8-INDEX($F$4:$F$675,MATCH(D8,$D$4:$D$675,0))</f>
        <v>0.0011805555555555527</v>
      </c>
    </row>
    <row r="9" spans="1:9" s="1" customFormat="1" ht="15" customHeight="1">
      <c r="A9" s="37">
        <v>6</v>
      </c>
      <c r="B9" s="22" t="s">
        <v>31</v>
      </c>
      <c r="C9" s="22" t="s">
        <v>32</v>
      </c>
      <c r="D9" s="40" t="s">
        <v>15</v>
      </c>
      <c r="E9" s="22" t="s">
        <v>22</v>
      </c>
      <c r="F9" s="41">
        <v>0.024386574074074074</v>
      </c>
      <c r="G9" s="7" t="str">
        <f t="shared" si="0"/>
        <v>3.31/km</v>
      </c>
      <c r="H9" s="10">
        <f t="shared" si="1"/>
        <v>0.0015393518518518508</v>
      </c>
      <c r="I9" s="10">
        <f>F9-INDEX($F$4:$F$675,MATCH(D9,$D$4:$D$675,0))</f>
        <v>0.0015393518518518508</v>
      </c>
    </row>
    <row r="10" spans="1:9" s="1" customFormat="1" ht="15" customHeight="1">
      <c r="A10" s="37">
        <v>7</v>
      </c>
      <c r="B10" s="22" t="s">
        <v>33</v>
      </c>
      <c r="C10" s="22" t="s">
        <v>34</v>
      </c>
      <c r="D10" s="40" t="s">
        <v>14</v>
      </c>
      <c r="E10" s="22" t="s">
        <v>22</v>
      </c>
      <c r="F10" s="41">
        <v>0.025011574074074075</v>
      </c>
      <c r="G10" s="7" t="str">
        <f t="shared" si="0"/>
        <v>3.36/km</v>
      </c>
      <c r="H10" s="10">
        <f t="shared" si="1"/>
        <v>0.0021643518518518513</v>
      </c>
      <c r="I10" s="10">
        <f>F10-INDEX($F$4:$F$675,MATCH(D10,$D$4:$D$675,0))</f>
        <v>0.0021296296296296306</v>
      </c>
    </row>
    <row r="11" spans="1:9" s="1" customFormat="1" ht="15" customHeight="1">
      <c r="A11" s="37">
        <v>8</v>
      </c>
      <c r="B11" s="22" t="s">
        <v>35</v>
      </c>
      <c r="C11" s="22" t="s">
        <v>36</v>
      </c>
      <c r="D11" s="40" t="s">
        <v>15</v>
      </c>
      <c r="E11" s="22" t="s">
        <v>11</v>
      </c>
      <c r="F11" s="41">
        <v>0.025277777777777777</v>
      </c>
      <c r="G11" s="7" t="str">
        <f t="shared" si="0"/>
        <v>3.38/km</v>
      </c>
      <c r="H11" s="10">
        <f t="shared" si="1"/>
        <v>0.002430555555555554</v>
      </c>
      <c r="I11" s="10">
        <f>F11-INDEX($F$4:$F$675,MATCH(D11,$D$4:$D$675,0))</f>
        <v>0.002430555555555554</v>
      </c>
    </row>
    <row r="12" spans="1:9" s="1" customFormat="1" ht="15" customHeight="1">
      <c r="A12" s="37">
        <v>9</v>
      </c>
      <c r="B12" s="22" t="s">
        <v>37</v>
      </c>
      <c r="C12" s="22" t="s">
        <v>38</v>
      </c>
      <c r="D12" s="40" t="s">
        <v>39</v>
      </c>
      <c r="E12" s="22" t="s">
        <v>12</v>
      </c>
      <c r="F12" s="41">
        <v>0.025405092592592594</v>
      </c>
      <c r="G12" s="7" t="str">
        <f t="shared" si="0"/>
        <v>3.40/km</v>
      </c>
      <c r="H12" s="10">
        <f t="shared" si="1"/>
        <v>0.00255787037037037</v>
      </c>
      <c r="I12" s="10">
        <f>F12-INDEX($F$4:$F$675,MATCH(D12,$D$4:$D$675,0))</f>
        <v>0</v>
      </c>
    </row>
    <row r="13" spans="1:9" s="1" customFormat="1" ht="15" customHeight="1">
      <c r="A13" s="37">
        <v>10</v>
      </c>
      <c r="B13" s="22" t="s">
        <v>40</v>
      </c>
      <c r="C13" s="22" t="s">
        <v>41</v>
      </c>
      <c r="D13" s="40" t="s">
        <v>13</v>
      </c>
      <c r="E13" s="22" t="s">
        <v>42</v>
      </c>
      <c r="F13" s="41">
        <v>0.025995370370370367</v>
      </c>
      <c r="G13" s="7" t="str">
        <f t="shared" si="0"/>
        <v>3.45/km</v>
      </c>
      <c r="H13" s="10">
        <f t="shared" si="1"/>
        <v>0.003148148148148143</v>
      </c>
      <c r="I13" s="10">
        <f>F13-INDEX($F$4:$F$675,MATCH(D13,$D$4:$D$675,0))</f>
        <v>0</v>
      </c>
    </row>
    <row r="14" spans="1:9" s="1" customFormat="1" ht="15" customHeight="1">
      <c r="A14" s="37">
        <v>11</v>
      </c>
      <c r="B14" s="22" t="s">
        <v>43</v>
      </c>
      <c r="C14" s="22" t="s">
        <v>44</v>
      </c>
      <c r="D14" s="40" t="s">
        <v>14</v>
      </c>
      <c r="E14" s="22" t="s">
        <v>22</v>
      </c>
      <c r="F14" s="41">
        <v>0.026747685185185183</v>
      </c>
      <c r="G14" s="7" t="str">
        <f t="shared" si="0"/>
        <v>3.51/km</v>
      </c>
      <c r="H14" s="10">
        <f t="shared" si="1"/>
        <v>0.0039004629629629597</v>
      </c>
      <c r="I14" s="10">
        <f>F14-INDEX($F$4:$F$675,MATCH(D14,$D$4:$D$675,0))</f>
        <v>0.003865740740740739</v>
      </c>
    </row>
    <row r="15" spans="1:9" s="1" customFormat="1" ht="15" customHeight="1">
      <c r="A15" s="37">
        <v>12</v>
      </c>
      <c r="B15" s="22" t="s">
        <v>45</v>
      </c>
      <c r="C15" s="22" t="s">
        <v>19</v>
      </c>
      <c r="D15" s="40" t="s">
        <v>16</v>
      </c>
      <c r="E15" s="22" t="s">
        <v>22</v>
      </c>
      <c r="F15" s="41">
        <v>0.026898148148148147</v>
      </c>
      <c r="G15" s="7" t="str">
        <f t="shared" si="0"/>
        <v>3.52/km</v>
      </c>
      <c r="H15" s="10">
        <f t="shared" si="1"/>
        <v>0.004050925925925923</v>
      </c>
      <c r="I15" s="10">
        <f>F15-INDEX($F$4:$F$675,MATCH(D15,$D$4:$D$675,0))</f>
        <v>0</v>
      </c>
    </row>
    <row r="16" spans="1:9" s="1" customFormat="1" ht="15" customHeight="1">
      <c r="A16" s="37">
        <v>13</v>
      </c>
      <c r="B16" s="22" t="s">
        <v>35</v>
      </c>
      <c r="C16" s="22" t="s">
        <v>46</v>
      </c>
      <c r="D16" s="40" t="s">
        <v>13</v>
      </c>
      <c r="E16" s="22" t="s">
        <v>11</v>
      </c>
      <c r="F16" s="41">
        <v>0.026990740740740742</v>
      </c>
      <c r="G16" s="7" t="str">
        <f t="shared" si="0"/>
        <v>3.53/km</v>
      </c>
      <c r="H16" s="10">
        <f t="shared" si="1"/>
        <v>0.004143518518518519</v>
      </c>
      <c r="I16" s="10">
        <f>F16-INDEX($F$4:$F$675,MATCH(D16,$D$4:$D$675,0))</f>
        <v>0.0009953703703703756</v>
      </c>
    </row>
    <row r="17" spans="1:9" s="1" customFormat="1" ht="15" customHeight="1">
      <c r="A17" s="37">
        <v>14</v>
      </c>
      <c r="B17" s="22" t="s">
        <v>47</v>
      </c>
      <c r="C17" s="22" t="s">
        <v>48</v>
      </c>
      <c r="D17" s="40" t="s">
        <v>15</v>
      </c>
      <c r="E17" s="22" t="s">
        <v>25</v>
      </c>
      <c r="F17" s="41">
        <v>0.027129629629629632</v>
      </c>
      <c r="G17" s="7" t="str">
        <f t="shared" si="0"/>
        <v>3.54/km</v>
      </c>
      <c r="H17" s="10">
        <f t="shared" si="1"/>
        <v>0.004282407407407408</v>
      </c>
      <c r="I17" s="10">
        <f>F17-INDEX($F$4:$F$675,MATCH(D17,$D$4:$D$675,0))</f>
        <v>0.004282407407407408</v>
      </c>
    </row>
    <row r="18" spans="1:9" s="1" customFormat="1" ht="15" customHeight="1">
      <c r="A18" s="37">
        <v>15</v>
      </c>
      <c r="B18" s="22" t="s">
        <v>49</v>
      </c>
      <c r="C18" s="22" t="s">
        <v>50</v>
      </c>
      <c r="D18" s="40" t="s">
        <v>14</v>
      </c>
      <c r="E18" s="22" t="s">
        <v>22</v>
      </c>
      <c r="F18" s="41">
        <v>0.02791666666666667</v>
      </c>
      <c r="G18" s="7" t="str">
        <f t="shared" si="0"/>
        <v>4.01/km</v>
      </c>
      <c r="H18" s="10">
        <f t="shared" si="1"/>
        <v>0.005069444444444446</v>
      </c>
      <c r="I18" s="10">
        <f>F18-INDEX($F$4:$F$675,MATCH(D18,$D$4:$D$675,0))</f>
        <v>0.005034722222222225</v>
      </c>
    </row>
    <row r="19" spans="1:9" s="1" customFormat="1" ht="15" customHeight="1">
      <c r="A19" s="37">
        <v>16</v>
      </c>
      <c r="B19" s="22" t="s">
        <v>51</v>
      </c>
      <c r="C19" s="22" t="s">
        <v>52</v>
      </c>
      <c r="D19" s="40" t="s">
        <v>13</v>
      </c>
      <c r="E19" s="22" t="s">
        <v>53</v>
      </c>
      <c r="F19" s="41">
        <v>0.028645833333333332</v>
      </c>
      <c r="G19" s="7" t="str">
        <f t="shared" si="0"/>
        <v>4.08/km</v>
      </c>
      <c r="H19" s="10">
        <f t="shared" si="1"/>
        <v>0.0057986111111111086</v>
      </c>
      <c r="I19" s="10">
        <f>F19-INDEX($F$4:$F$675,MATCH(D19,$D$4:$D$675,0))</f>
        <v>0.0026504629629629656</v>
      </c>
    </row>
    <row r="20" spans="1:9" s="1" customFormat="1" ht="15" customHeight="1">
      <c r="A20" s="37">
        <v>17</v>
      </c>
      <c r="B20" s="22" t="s">
        <v>54</v>
      </c>
      <c r="C20" s="22" t="s">
        <v>55</v>
      </c>
      <c r="D20" s="40" t="s">
        <v>17</v>
      </c>
      <c r="E20" s="22" t="s">
        <v>28</v>
      </c>
      <c r="F20" s="41">
        <v>0.02875</v>
      </c>
      <c r="G20" s="7" t="str">
        <f t="shared" si="0"/>
        <v>4.08/km</v>
      </c>
      <c r="H20" s="10">
        <f t="shared" si="1"/>
        <v>0.005902777777777778</v>
      </c>
      <c r="I20" s="10">
        <f>F20-INDEX($F$4:$F$675,MATCH(D20,$D$4:$D$675,0))</f>
        <v>0</v>
      </c>
    </row>
    <row r="21" spans="1:9" s="1" customFormat="1" ht="15" customHeight="1">
      <c r="A21" s="37">
        <v>18</v>
      </c>
      <c r="B21" s="22" t="s">
        <v>56</v>
      </c>
      <c r="C21" s="22" t="s">
        <v>19</v>
      </c>
      <c r="D21" s="40" t="s">
        <v>13</v>
      </c>
      <c r="E21" s="22" t="s">
        <v>12</v>
      </c>
      <c r="F21" s="41">
        <v>0.028993055555555553</v>
      </c>
      <c r="G21" s="7" t="str">
        <f t="shared" si="0"/>
        <v>4.11/km</v>
      </c>
      <c r="H21" s="10">
        <f t="shared" si="1"/>
        <v>0.0061458333333333295</v>
      </c>
      <c r="I21" s="10">
        <f>F21-INDEX($F$4:$F$675,MATCH(D21,$D$4:$D$675,0))</f>
        <v>0.0029976851851851866</v>
      </c>
    </row>
    <row r="22" spans="1:9" s="1" customFormat="1" ht="15" customHeight="1">
      <c r="A22" s="37">
        <v>19</v>
      </c>
      <c r="B22" s="22" t="s">
        <v>49</v>
      </c>
      <c r="C22" s="22" t="s">
        <v>57</v>
      </c>
      <c r="D22" s="40" t="s">
        <v>15</v>
      </c>
      <c r="E22" s="22" t="s">
        <v>22</v>
      </c>
      <c r="F22" s="41">
        <v>0.029027777777777777</v>
      </c>
      <c r="G22" s="7" t="str">
        <f t="shared" si="0"/>
        <v>4.11/km</v>
      </c>
      <c r="H22" s="10">
        <f t="shared" si="1"/>
        <v>0.006180555555555554</v>
      </c>
      <c r="I22" s="10">
        <f>F22-INDEX($F$4:$F$675,MATCH(D22,$D$4:$D$675,0))</f>
        <v>0.006180555555555554</v>
      </c>
    </row>
    <row r="23" spans="1:9" s="1" customFormat="1" ht="15" customHeight="1">
      <c r="A23" s="37">
        <v>20</v>
      </c>
      <c r="B23" s="22" t="s">
        <v>58</v>
      </c>
      <c r="C23" s="22" t="s">
        <v>52</v>
      </c>
      <c r="D23" s="40" t="s">
        <v>16</v>
      </c>
      <c r="E23" s="22" t="s">
        <v>22</v>
      </c>
      <c r="F23" s="41">
        <v>0.029050925925925928</v>
      </c>
      <c r="G23" s="7" t="str">
        <f t="shared" si="0"/>
        <v>4.11/km</v>
      </c>
      <c r="H23" s="10">
        <f t="shared" si="1"/>
        <v>0.006203703703703704</v>
      </c>
      <c r="I23" s="10">
        <f>F23-INDEX($F$4:$F$675,MATCH(D23,$D$4:$D$675,0))</f>
        <v>0.0021527777777777812</v>
      </c>
    </row>
    <row r="24" spans="1:9" s="1" customFormat="1" ht="15" customHeight="1">
      <c r="A24" s="37">
        <v>21</v>
      </c>
      <c r="B24" s="22" t="s">
        <v>59</v>
      </c>
      <c r="C24" s="22" t="s">
        <v>19</v>
      </c>
      <c r="D24" s="40" t="s">
        <v>16</v>
      </c>
      <c r="E24" s="22" t="s">
        <v>12</v>
      </c>
      <c r="F24" s="41">
        <v>0.02918981481481481</v>
      </c>
      <c r="G24" s="7" t="str">
        <f t="shared" si="0"/>
        <v>4.12/km</v>
      </c>
      <c r="H24" s="10">
        <f t="shared" si="1"/>
        <v>0.006342592592592587</v>
      </c>
      <c r="I24" s="10">
        <f>F24-INDEX($F$4:$F$675,MATCH(D24,$D$4:$D$675,0))</f>
        <v>0.002291666666666664</v>
      </c>
    </row>
    <row r="25" spans="1:9" s="1" customFormat="1" ht="15" customHeight="1">
      <c r="A25" s="37">
        <v>22</v>
      </c>
      <c r="B25" s="22" t="s">
        <v>60</v>
      </c>
      <c r="C25" s="22" t="s">
        <v>61</v>
      </c>
      <c r="D25" s="40" t="s">
        <v>17</v>
      </c>
      <c r="E25" s="22" t="s">
        <v>12</v>
      </c>
      <c r="F25" s="41">
        <v>0.030127314814814815</v>
      </c>
      <c r="G25" s="7" t="str">
        <f t="shared" si="0"/>
        <v>4.20/km</v>
      </c>
      <c r="H25" s="10">
        <f t="shared" si="1"/>
        <v>0.0072800925925925915</v>
      </c>
      <c r="I25" s="10">
        <f>F25-INDEX($F$4:$F$675,MATCH(D25,$D$4:$D$675,0))</f>
        <v>0.0013773148148148139</v>
      </c>
    </row>
    <row r="26" spans="1:9" s="1" customFormat="1" ht="15" customHeight="1">
      <c r="A26" s="37">
        <v>23</v>
      </c>
      <c r="B26" s="22" t="s">
        <v>62</v>
      </c>
      <c r="C26" s="22" t="s">
        <v>63</v>
      </c>
      <c r="D26" s="40" t="s">
        <v>14</v>
      </c>
      <c r="E26" s="22" t="s">
        <v>22</v>
      </c>
      <c r="F26" s="41">
        <v>0.030127314814814815</v>
      </c>
      <c r="G26" s="7" t="str">
        <f t="shared" si="0"/>
        <v>4.20/km</v>
      </c>
      <c r="H26" s="10">
        <f t="shared" si="1"/>
        <v>0.0072800925925925915</v>
      </c>
      <c r="I26" s="10">
        <f>F26-INDEX($F$4:$F$675,MATCH(D26,$D$4:$D$675,0))</f>
        <v>0.007245370370370371</v>
      </c>
    </row>
    <row r="27" spans="1:9" s="2" customFormat="1" ht="15" customHeight="1">
      <c r="A27" s="37">
        <v>24</v>
      </c>
      <c r="B27" s="22" t="s">
        <v>64</v>
      </c>
      <c r="C27" s="22" t="s">
        <v>65</v>
      </c>
      <c r="D27" s="40" t="s">
        <v>14</v>
      </c>
      <c r="E27" s="22" t="s">
        <v>22</v>
      </c>
      <c r="F27" s="41">
        <v>0.03053240740740741</v>
      </c>
      <c r="G27" s="7" t="str">
        <f t="shared" si="0"/>
        <v>4.24/km</v>
      </c>
      <c r="H27" s="10">
        <f t="shared" si="1"/>
        <v>0.007685185185185187</v>
      </c>
      <c r="I27" s="10">
        <f>F27-INDEX($F$4:$F$675,MATCH(D27,$D$4:$D$675,0))</f>
        <v>0.0076504629629629665</v>
      </c>
    </row>
    <row r="28" spans="1:9" s="1" customFormat="1" ht="15" customHeight="1">
      <c r="A28" s="37">
        <v>25</v>
      </c>
      <c r="B28" s="22" t="s">
        <v>66</v>
      </c>
      <c r="C28" s="22" t="s">
        <v>67</v>
      </c>
      <c r="D28" s="40" t="s">
        <v>14</v>
      </c>
      <c r="E28" s="22" t="s">
        <v>22</v>
      </c>
      <c r="F28" s="41">
        <v>0.03074074074074074</v>
      </c>
      <c r="G28" s="7" t="str">
        <f t="shared" si="0"/>
        <v>4.26/km</v>
      </c>
      <c r="H28" s="10">
        <f t="shared" si="1"/>
        <v>0.007893518518518515</v>
      </c>
      <c r="I28" s="10">
        <f>F28-INDEX($F$4:$F$675,MATCH(D28,$D$4:$D$675,0))</f>
        <v>0.007858796296296294</v>
      </c>
    </row>
    <row r="29" spans="1:9" s="1" customFormat="1" ht="15" customHeight="1">
      <c r="A29" s="37">
        <v>26</v>
      </c>
      <c r="B29" s="22" t="s">
        <v>68</v>
      </c>
      <c r="C29" s="22" t="s">
        <v>69</v>
      </c>
      <c r="D29" s="40" t="s">
        <v>14</v>
      </c>
      <c r="E29" s="22" t="s">
        <v>22</v>
      </c>
      <c r="F29" s="41">
        <v>0.03158564814814815</v>
      </c>
      <c r="G29" s="7" t="str">
        <f t="shared" si="0"/>
        <v>4.33/km</v>
      </c>
      <c r="H29" s="10">
        <f>F29-$F$4</f>
        <v>0.008738425925925924</v>
      </c>
      <c r="I29" s="10">
        <f>F29-INDEX($F$4:$F$675,MATCH(D29,$D$4:$D$675,0))</f>
        <v>0.008703703703703703</v>
      </c>
    </row>
    <row r="30" spans="1:9" s="1" customFormat="1" ht="15" customHeight="1">
      <c r="A30" s="37">
        <v>27</v>
      </c>
      <c r="B30" s="22" t="s">
        <v>70</v>
      </c>
      <c r="C30" s="22" t="s">
        <v>71</v>
      </c>
      <c r="D30" s="40" t="s">
        <v>13</v>
      </c>
      <c r="E30" s="22" t="s">
        <v>28</v>
      </c>
      <c r="F30" s="41">
        <v>0.03283564814814815</v>
      </c>
      <c r="G30" s="7" t="str">
        <f t="shared" si="0"/>
        <v>4.44/km</v>
      </c>
      <c r="H30" s="10">
        <f>F30-$F$4</f>
        <v>0.009988425925925925</v>
      </c>
      <c r="I30" s="10">
        <f>F30-INDEX($F$4:$F$675,MATCH(D30,$D$4:$D$675,0))</f>
        <v>0.006840277777777782</v>
      </c>
    </row>
    <row r="31" spans="1:9" s="1" customFormat="1" ht="15" customHeight="1">
      <c r="A31" s="37">
        <v>28</v>
      </c>
      <c r="B31" s="22" t="s">
        <v>23</v>
      </c>
      <c r="C31" s="22" t="s">
        <v>72</v>
      </c>
      <c r="D31" s="40" t="s">
        <v>17</v>
      </c>
      <c r="E31" s="22" t="s">
        <v>73</v>
      </c>
      <c r="F31" s="41">
        <v>0.03327546296296296</v>
      </c>
      <c r="G31" s="7" t="str">
        <f t="shared" si="0"/>
        <v>4.48/km</v>
      </c>
      <c r="H31" s="10">
        <f>F31-$F$4</f>
        <v>0.010428240740740734</v>
      </c>
      <c r="I31" s="10">
        <f>F31-INDEX($F$4:$F$675,MATCH(D31,$D$4:$D$675,0))</f>
        <v>0.004525462962962957</v>
      </c>
    </row>
    <row r="32" spans="1:9" s="1" customFormat="1" ht="15" customHeight="1">
      <c r="A32" s="37">
        <v>29</v>
      </c>
      <c r="B32" s="22" t="s">
        <v>74</v>
      </c>
      <c r="C32" s="22" t="s">
        <v>75</v>
      </c>
      <c r="D32" s="40" t="s">
        <v>14</v>
      </c>
      <c r="E32" s="22" t="s">
        <v>22</v>
      </c>
      <c r="F32" s="41">
        <v>0.03339120370370371</v>
      </c>
      <c r="G32" s="7" t="str">
        <f t="shared" si="0"/>
        <v>4.49/km</v>
      </c>
      <c r="H32" s="10">
        <f>F32-$F$4</f>
        <v>0.010543981481481484</v>
      </c>
      <c r="I32" s="10">
        <f>F32-INDEX($F$4:$F$675,MATCH(D32,$D$4:$D$675,0))</f>
        <v>0.010509259259259263</v>
      </c>
    </row>
    <row r="33" spans="1:9" s="1" customFormat="1" ht="15" customHeight="1">
      <c r="A33" s="37">
        <v>30</v>
      </c>
      <c r="B33" s="22" t="s">
        <v>76</v>
      </c>
      <c r="C33" s="22" t="s">
        <v>65</v>
      </c>
      <c r="D33" s="40" t="s">
        <v>13</v>
      </c>
      <c r="E33" s="22" t="s">
        <v>22</v>
      </c>
      <c r="F33" s="41">
        <v>0.033726851851851855</v>
      </c>
      <c r="G33" s="7" t="str">
        <f t="shared" si="0"/>
        <v>4.51/km</v>
      </c>
      <c r="H33" s="10">
        <f>F33-$F$4</f>
        <v>0.010879629629629631</v>
      </c>
      <c r="I33" s="10">
        <f>F33-INDEX($F$4:$F$675,MATCH(D33,$D$4:$D$675,0))</f>
        <v>0.0077314814814814885</v>
      </c>
    </row>
    <row r="34" spans="1:9" s="1" customFormat="1" ht="15" customHeight="1">
      <c r="A34" s="37">
        <v>31</v>
      </c>
      <c r="B34" s="22" t="s">
        <v>77</v>
      </c>
      <c r="C34" s="22" t="s">
        <v>78</v>
      </c>
      <c r="D34" s="40" t="s">
        <v>16</v>
      </c>
      <c r="E34" s="22" t="s">
        <v>22</v>
      </c>
      <c r="F34" s="41">
        <v>0.03516203703703704</v>
      </c>
      <c r="G34" s="7" t="str">
        <f t="shared" si="0"/>
        <v>5.04/km</v>
      </c>
      <c r="H34" s="10">
        <f aca="true" t="shared" si="2" ref="H34:H39">F34-$F$4</f>
        <v>0.012314814814814817</v>
      </c>
      <c r="I34" s="10">
        <f>F34-INDEX($F$4:$F$675,MATCH(D34,$D$4:$D$675,0))</f>
        <v>0.008263888888888894</v>
      </c>
    </row>
    <row r="35" spans="1:9" ht="15" customHeight="1">
      <c r="A35" s="37">
        <v>32</v>
      </c>
      <c r="B35" s="22" t="s">
        <v>79</v>
      </c>
      <c r="C35" s="22" t="s">
        <v>80</v>
      </c>
      <c r="D35" s="40" t="s">
        <v>16</v>
      </c>
      <c r="E35" s="22" t="s">
        <v>28</v>
      </c>
      <c r="F35" s="41">
        <v>0.03607638888888889</v>
      </c>
      <c r="G35" s="7" t="str">
        <f t="shared" si="0"/>
        <v>5.12/km</v>
      </c>
      <c r="H35" s="10">
        <f t="shared" si="2"/>
        <v>0.013229166666666663</v>
      </c>
      <c r="I35" s="10">
        <f>F35-INDEX($F$4:$F$675,MATCH(D35,$D$4:$D$675,0))</f>
        <v>0.00917824074074074</v>
      </c>
    </row>
    <row r="36" spans="1:9" ht="15" customHeight="1">
      <c r="A36" s="37">
        <v>33</v>
      </c>
      <c r="B36" s="22" t="s">
        <v>81</v>
      </c>
      <c r="C36" s="22" t="s">
        <v>82</v>
      </c>
      <c r="D36" s="40" t="s">
        <v>16</v>
      </c>
      <c r="E36" s="22" t="s">
        <v>12</v>
      </c>
      <c r="F36" s="41">
        <v>0.03667824074074074</v>
      </c>
      <c r="G36" s="7" t="str">
        <f t="shared" si="0"/>
        <v>5.17/km</v>
      </c>
      <c r="H36" s="10">
        <f t="shared" si="2"/>
        <v>0.013831018518518517</v>
      </c>
      <c r="I36" s="10">
        <f>F36-INDEX($F$4:$F$675,MATCH(D36,$D$4:$D$675,0))</f>
        <v>0.009780092592592594</v>
      </c>
    </row>
    <row r="37" spans="1:9" ht="15" customHeight="1">
      <c r="A37" s="37">
        <v>34</v>
      </c>
      <c r="B37" s="22" t="s">
        <v>83</v>
      </c>
      <c r="C37" s="22" t="s">
        <v>84</v>
      </c>
      <c r="D37" s="40" t="s">
        <v>14</v>
      </c>
      <c r="E37" s="22" t="s">
        <v>22</v>
      </c>
      <c r="F37" s="41">
        <v>0.03679398148148148</v>
      </c>
      <c r="G37" s="7" t="str">
        <f t="shared" si="0"/>
        <v>5.18/km</v>
      </c>
      <c r="H37" s="10">
        <f t="shared" si="2"/>
        <v>0.01394675925925926</v>
      </c>
      <c r="I37" s="10">
        <f>F37-INDEX($F$4:$F$675,MATCH(D37,$D$4:$D$675,0))</f>
        <v>0.013912037037037039</v>
      </c>
    </row>
    <row r="38" spans="1:9" ht="15" customHeight="1">
      <c r="A38" s="37">
        <v>35</v>
      </c>
      <c r="B38" s="22" t="s">
        <v>85</v>
      </c>
      <c r="C38" s="22" t="s">
        <v>86</v>
      </c>
      <c r="D38" s="40" t="s">
        <v>15</v>
      </c>
      <c r="E38" s="22" t="s">
        <v>22</v>
      </c>
      <c r="F38" s="41">
        <v>0.03740740740740741</v>
      </c>
      <c r="G38" s="7" t="str">
        <f t="shared" si="0"/>
        <v>5.23/km</v>
      </c>
      <c r="H38" s="10">
        <f t="shared" si="2"/>
        <v>0.014560185185185186</v>
      </c>
      <c r="I38" s="10">
        <f>F38-INDEX($F$4:$F$675,MATCH(D38,$D$4:$D$675,0))</f>
        <v>0.014560185185185186</v>
      </c>
    </row>
    <row r="39" spans="1:9" ht="15" customHeight="1" thickBot="1">
      <c r="A39" s="42">
        <v>36</v>
      </c>
      <c r="B39" s="24" t="s">
        <v>87</v>
      </c>
      <c r="C39" s="24" t="s">
        <v>50</v>
      </c>
      <c r="D39" s="23" t="s">
        <v>16</v>
      </c>
      <c r="E39" s="24" t="s">
        <v>22</v>
      </c>
      <c r="F39" s="43">
        <v>0.037731481481481484</v>
      </c>
      <c r="G39" s="8" t="str">
        <f t="shared" si="0"/>
        <v>5.26/km</v>
      </c>
      <c r="H39" s="11">
        <f t="shared" si="2"/>
        <v>0.01488425925925926</v>
      </c>
      <c r="I39" s="11">
        <f>F39-INDEX($F$4:$F$675,MATCH(D39,$D$4:$D$675,0))</f>
        <v>0.010833333333333337</v>
      </c>
    </row>
  </sheetData>
  <autoFilter ref="A3:I3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pane ySplit="3" topLeftCell="BM4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0" t="str">
        <f>Individuale!A1</f>
        <v>CORSA DEI FAGGI</v>
      </c>
      <c r="B1" s="31"/>
      <c r="C1" s="32"/>
    </row>
    <row r="2" spans="1:3" ht="33" customHeight="1" thickBot="1">
      <c r="A2" s="33" t="str">
        <f>Individuale!A2&amp;" km. "&amp;Individuale!I2</f>
        <v>Allumiere (RM) Italia - Domenica 12/07/2009 km. 10</v>
      </c>
      <c r="B2" s="34"/>
      <c r="C2" s="35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0">
        <v>1</v>
      </c>
      <c r="B4" s="45" t="s">
        <v>22</v>
      </c>
      <c r="C4" s="48">
        <v>19</v>
      </c>
    </row>
    <row r="5" spans="1:3" ht="15" customHeight="1">
      <c r="A5" s="7">
        <v>2</v>
      </c>
      <c r="B5" s="46" t="s">
        <v>12</v>
      </c>
      <c r="C5" s="49">
        <v>6</v>
      </c>
    </row>
    <row r="6" spans="1:3" ht="15" customHeight="1">
      <c r="A6" s="7">
        <v>3</v>
      </c>
      <c r="B6" s="46" t="s">
        <v>42</v>
      </c>
      <c r="C6" s="49">
        <v>1</v>
      </c>
    </row>
    <row r="7" spans="1:3" ht="15" customHeight="1">
      <c r="A7" s="7">
        <v>4</v>
      </c>
      <c r="B7" s="46" t="s">
        <v>11</v>
      </c>
      <c r="C7" s="49">
        <v>2</v>
      </c>
    </row>
    <row r="8" spans="1:3" ht="15" customHeight="1">
      <c r="A8" s="7">
        <v>5</v>
      </c>
      <c r="B8" s="46" t="s">
        <v>28</v>
      </c>
      <c r="C8" s="49">
        <v>4</v>
      </c>
    </row>
    <row r="9" spans="1:3" ht="15" customHeight="1">
      <c r="A9" s="7">
        <v>6</v>
      </c>
      <c r="B9" s="46" t="s">
        <v>73</v>
      </c>
      <c r="C9" s="49">
        <v>1</v>
      </c>
    </row>
    <row r="10" spans="1:3" ht="15" customHeight="1">
      <c r="A10" s="7">
        <v>7</v>
      </c>
      <c r="B10" s="46" t="s">
        <v>53</v>
      </c>
      <c r="C10" s="49">
        <v>1</v>
      </c>
    </row>
    <row r="11" spans="1:3" ht="15" customHeight="1" thickBot="1">
      <c r="A11" s="8">
        <v>8</v>
      </c>
      <c r="B11" s="47" t="s">
        <v>25</v>
      </c>
      <c r="C11" s="50">
        <v>2</v>
      </c>
    </row>
    <row r="12" ht="12.75">
      <c r="C12" s="3">
        <f>SUM(C4:C11)</f>
        <v>36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2009-03-19T09:47:20Z</cp:lastPrinted>
  <dcterms:created xsi:type="dcterms:W3CDTF">2008-10-15T19:55:17Z</dcterms:created>
  <dcterms:modified xsi:type="dcterms:W3CDTF">2009-07-17T13:47:59Z</dcterms:modified>
  <cp:category/>
  <cp:version/>
  <cp:contentType/>
  <cp:contentStatus/>
</cp:coreProperties>
</file>