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<sst xmlns="http://schemas.openxmlformats.org/spreadsheetml/2006/main" count="237" uniqueCount="126">
  <si>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</si>
  <si>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</si>
  <si>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</si>
  <si>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</si>
  <si>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</si>
  <si>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</si>
  <si>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</si>
  <si>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</si>
  <si>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</si>
  <si>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</si>
  <si>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</si>
  <si>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GIORGIO</t>
  </si>
  <si>
    <t>ANDREA</t>
  </si>
  <si>
    <t>DOMENICO</t>
  </si>
  <si>
    <t>STEFANO</t>
  </si>
  <si>
    <t>MARIO</t>
  </si>
  <si>
    <t>MASSIMO</t>
  </si>
  <si>
    <t>FRANCESCA</t>
  </si>
  <si>
    <t>ALESSANDRONI</t>
  </si>
  <si>
    <t>MAURIZIO</t>
  </si>
  <si>
    <t>ALESSANDRO</t>
  </si>
  <si>
    <t>FABIO</t>
  </si>
  <si>
    <t>MARATHON CLUB ROMA</t>
  </si>
  <si>
    <t>GIOVANNI</t>
  </si>
  <si>
    <t>FABRIZIO</t>
  </si>
  <si>
    <t>ROBERTO</t>
  </si>
  <si>
    <t>ALESSANDRA</t>
  </si>
  <si>
    <t>MARCELLA</t>
  </si>
  <si>
    <t>CALVANI</t>
  </si>
  <si>
    <t>MASSIMILIANO</t>
  </si>
  <si>
    <t>CINZIA</t>
  </si>
  <si>
    <t>SILVIA</t>
  </si>
  <si>
    <t>VINCENZO</t>
  </si>
  <si>
    <t>ANTONINO</t>
  </si>
  <si>
    <t>ADRIANO</t>
  </si>
  <si>
    <t>EMANUELE</t>
  </si>
  <si>
    <t>SARA</t>
  </si>
  <si>
    <t>VALERIA</t>
  </si>
  <si>
    <t>FAUSTO</t>
  </si>
  <si>
    <t>ALESSIA</t>
  </si>
  <si>
    <t>SANDRA</t>
  </si>
  <si>
    <t>SANDRO</t>
  </si>
  <si>
    <t>LA ROCCA</t>
  </si>
  <si>
    <t>ERMINIO</t>
  </si>
  <si>
    <t>SETTI</t>
  </si>
  <si>
    <t>FARTLEK OSTIA</t>
  </si>
  <si>
    <t>OLIVI</t>
  </si>
  <si>
    <t>CIRC. CANOT. ANIENE</t>
  </si>
  <si>
    <t>BACCARI</t>
  </si>
  <si>
    <t>RENATO</t>
  </si>
  <si>
    <t>ANNA BABY RUNNER</t>
  </si>
  <si>
    <t>FARGIONE</t>
  </si>
  <si>
    <t>ATAC M.C.</t>
  </si>
  <si>
    <t>STROJNY</t>
  </si>
  <si>
    <t>GREGORY</t>
  </si>
  <si>
    <t>AMAT ATL POMEZIA</t>
  </si>
  <si>
    <t>RUSSO</t>
  </si>
  <si>
    <t>AMAT CASTELFUSANO</t>
  </si>
  <si>
    <t>DE LIGIA</t>
  </si>
  <si>
    <t>BANCARI ROMANI</t>
  </si>
  <si>
    <t>DE MEIS</t>
  </si>
  <si>
    <t>POD POMEZIA</t>
  </si>
  <si>
    <t>DE VITO</t>
  </si>
  <si>
    <t>LOMBARDO</t>
  </si>
  <si>
    <t>MODESTI</t>
  </si>
  <si>
    <t>POD OSTIA</t>
  </si>
  <si>
    <t>LEMBO</t>
  </si>
  <si>
    <t>OSTIA RUNNERS</t>
  </si>
  <si>
    <t>SARANGO</t>
  </si>
  <si>
    <t>HECTOR</t>
  </si>
  <si>
    <t>PORTONE</t>
  </si>
  <si>
    <t>COSCIA</t>
  </si>
  <si>
    <t>JUST RUN</t>
  </si>
  <si>
    <t>ISIDORI</t>
  </si>
  <si>
    <t>POD VV.F.</t>
  </si>
  <si>
    <t>SORGI</t>
  </si>
  <si>
    <t>SERGIO</t>
  </si>
  <si>
    <t>ATL OSTIA</t>
  </si>
  <si>
    <t>STOLFI</t>
  </si>
  <si>
    <t>MASSA</t>
  </si>
  <si>
    <t>BADALONI</t>
  </si>
  <si>
    <t>FABRIANI</t>
  </si>
  <si>
    <t>BELLOSSI</t>
  </si>
  <si>
    <t>GIUSEPPINO</t>
  </si>
  <si>
    <t>BUZZI</t>
  </si>
  <si>
    <t>SANTI</t>
  </si>
  <si>
    <t>LBM SPORT</t>
  </si>
  <si>
    <t>SPINOSA</t>
  </si>
  <si>
    <t>EMANUELA</t>
  </si>
  <si>
    <t>BRANCHINI</t>
  </si>
  <si>
    <t>MARTUCCI</t>
  </si>
  <si>
    <t>MARINA</t>
  </si>
  <si>
    <t>POD MARATONA DI ROMA</t>
  </si>
  <si>
    <t>IOZZI</t>
  </si>
  <si>
    <t>OLIMPIO</t>
  </si>
  <si>
    <t>AMAT VILLA PAMPHILJ</t>
  </si>
  <si>
    <t>PERNA</t>
  </si>
  <si>
    <t>FANISIO</t>
  </si>
  <si>
    <t>ADELE</t>
  </si>
  <si>
    <t>GOITRE</t>
  </si>
  <si>
    <t>BERNI</t>
  </si>
  <si>
    <t>TARANI</t>
  </si>
  <si>
    <t>PELLICCIA</t>
  </si>
  <si>
    <t>POD MARE DI ROMA</t>
  </si>
  <si>
    <t>MENICI</t>
  </si>
  <si>
    <t>MARTINEZ</t>
  </si>
  <si>
    <t>DENISE</t>
  </si>
  <si>
    <t>DI NICOLA</t>
  </si>
  <si>
    <t>RUNNING EVOLUTION</t>
  </si>
  <si>
    <t>IVANA</t>
  </si>
  <si>
    <t>DA MILANO</t>
  </si>
  <si>
    <t>ALVARO</t>
  </si>
  <si>
    <t>GIORDANI</t>
  </si>
  <si>
    <t>ORIONI</t>
  </si>
  <si>
    <t>DEL FORNO</t>
  </si>
  <si>
    <t>GLORIA</t>
  </si>
  <si>
    <t>ASTRO SPQR</t>
  </si>
  <si>
    <t>D'ANTONIO</t>
  </si>
  <si>
    <t>ASCIDAR</t>
  </si>
  <si>
    <t>CITTERIO</t>
  </si>
  <si>
    <t>MIRIAM</t>
  </si>
  <si>
    <t>IND</t>
  </si>
  <si>
    <t>TEMPESTA</t>
  </si>
  <si>
    <t>-</t>
  </si>
  <si>
    <t>Corri per Noemi</t>
  </si>
  <si>
    <t>Ostia (RM) Italia - Domenica 16/12/2012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</si>
</sst>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166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6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6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124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125</v>
      </c>
      <c r="B3" s="22"/>
      <c r="C3" s="22"/>
      <c r="D3" s="22"/>
      <c r="E3" s="22"/>
      <c r="F3" s="22"/>
      <c r="G3" s="22"/>
      <c r="H3" s="3" t="s">
        <v>1</v>
      </c>
      <c r="I3" s="4">
        <v>6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5" t="s">
        <v>44</v>
      </c>
      <c r="C5" s="25" t="s">
        <v>12</v>
      </c>
      <c r="D5" s="31" t="s">
        <v>123</v>
      </c>
      <c r="E5" s="25" t="s">
        <v>45</v>
      </c>
      <c r="F5" s="26">
        <v>0.013993055555555555</v>
      </c>
      <c r="G5" s="10" t="str">
        <f aca="true" t="shared" si="0" ref="G5:G54">TEXT(INT((HOUR(F5)*3600+MINUTE(F5)*60+SECOND(F5))/$I$3/60),"0")&amp;"."&amp;TEXT(MOD((HOUR(F5)*3600+MINUTE(F5)*60+SECOND(F5))/$I$3,60),"00")&amp;"/km"</f>
        <v>3.22/km</v>
      </c>
      <c r="H5" s="11">
        <f aca="true" t="shared" si="1" ref="H5:H54">F5-$F$5</f>
        <v>0</v>
      </c>
      <c r="I5" s="11">
        <f>F5-INDEX($F$5:$F$190,MATCH(D5,$D$5:$D$190,0))</f>
        <v>0</v>
      </c>
    </row>
    <row r="6" spans="1:9" s="12" customFormat="1" ht="15" customHeight="1">
      <c r="A6" s="13">
        <v>2</v>
      </c>
      <c r="B6" s="27" t="s">
        <v>46</v>
      </c>
      <c r="C6" s="27" t="s">
        <v>19</v>
      </c>
      <c r="D6" s="32" t="s">
        <v>123</v>
      </c>
      <c r="E6" s="27" t="s">
        <v>47</v>
      </c>
      <c r="F6" s="28">
        <v>0.014305555555555557</v>
      </c>
      <c r="G6" s="13" t="str">
        <f t="shared" si="0"/>
        <v>3.26/km</v>
      </c>
      <c r="H6" s="14">
        <f t="shared" si="1"/>
        <v>0.000312500000000002</v>
      </c>
      <c r="I6" s="14">
        <f>F6-INDEX($F$5:$F$190,MATCH(D6,$D$5:$D$190,0))</f>
        <v>0.000312500000000002</v>
      </c>
    </row>
    <row r="7" spans="1:9" s="12" customFormat="1" ht="15" customHeight="1">
      <c r="A7" s="13">
        <v>3</v>
      </c>
      <c r="B7" s="27" t="s">
        <v>48</v>
      </c>
      <c r="C7" s="27" t="s">
        <v>49</v>
      </c>
      <c r="D7" s="32" t="s">
        <v>123</v>
      </c>
      <c r="E7" s="27" t="s">
        <v>50</v>
      </c>
      <c r="F7" s="28">
        <v>0.014907407407407406</v>
      </c>
      <c r="G7" s="13" t="str">
        <f t="shared" si="0"/>
        <v>3.35/km</v>
      </c>
      <c r="H7" s="14">
        <f t="shared" si="1"/>
        <v>0.0009143518518518502</v>
      </c>
      <c r="I7" s="14">
        <f>F7-INDEX($F$5:$F$190,MATCH(D7,$D$5:$D$190,0))</f>
        <v>0.0009143518518518502</v>
      </c>
    </row>
    <row r="8" spans="1:9" s="12" customFormat="1" ht="15" customHeight="1">
      <c r="A8" s="13">
        <v>4</v>
      </c>
      <c r="B8" s="27" t="s">
        <v>51</v>
      </c>
      <c r="C8" s="27" t="s">
        <v>32</v>
      </c>
      <c r="D8" s="32" t="s">
        <v>123</v>
      </c>
      <c r="E8" s="27" t="s">
        <v>52</v>
      </c>
      <c r="F8" s="28">
        <v>0.015046296296296295</v>
      </c>
      <c r="G8" s="13" t="str">
        <f t="shared" si="0"/>
        <v>3.37/km</v>
      </c>
      <c r="H8" s="14">
        <f t="shared" si="1"/>
        <v>0.00105324074074074</v>
      </c>
      <c r="I8" s="14">
        <f>F8-INDEX($F$5:$F$190,MATCH(D8,$D$5:$D$190,0))</f>
        <v>0.00105324074074074</v>
      </c>
    </row>
    <row r="9" spans="1:9" s="12" customFormat="1" ht="15" customHeight="1">
      <c r="A9" s="13">
        <v>5</v>
      </c>
      <c r="B9" s="27" t="s">
        <v>53</v>
      </c>
      <c r="C9" s="27" t="s">
        <v>54</v>
      </c>
      <c r="D9" s="32" t="s">
        <v>123</v>
      </c>
      <c r="E9" s="27" t="s">
        <v>55</v>
      </c>
      <c r="F9" s="28">
        <v>0.01513888888888889</v>
      </c>
      <c r="G9" s="13" t="str">
        <f t="shared" si="0"/>
        <v>3.38/km</v>
      </c>
      <c r="H9" s="14">
        <f t="shared" si="1"/>
        <v>0.0011458333333333338</v>
      </c>
      <c r="I9" s="14">
        <f>F9-INDEX($F$5:$F$190,MATCH(D9,$D$5:$D$190,0))</f>
        <v>0.0011458333333333338</v>
      </c>
    </row>
    <row r="10" spans="1:9" s="12" customFormat="1" ht="15" customHeight="1">
      <c r="A10" s="13">
        <v>6</v>
      </c>
      <c r="B10" s="27" t="s">
        <v>56</v>
      </c>
      <c r="C10" s="27" t="s">
        <v>33</v>
      </c>
      <c r="D10" s="32" t="s">
        <v>123</v>
      </c>
      <c r="E10" s="27" t="s">
        <v>57</v>
      </c>
      <c r="F10" s="28">
        <v>0.015625</v>
      </c>
      <c r="G10" s="13" t="str">
        <f t="shared" si="0"/>
        <v>3.45/km</v>
      </c>
      <c r="H10" s="14">
        <f t="shared" si="1"/>
        <v>0.0016319444444444445</v>
      </c>
      <c r="I10" s="14">
        <f>F10-INDEX($F$5:$F$190,MATCH(D10,$D$5:$D$190,0))</f>
        <v>0.0016319444444444445</v>
      </c>
    </row>
    <row r="11" spans="1:9" s="12" customFormat="1" ht="15" customHeight="1">
      <c r="A11" s="13">
        <v>7</v>
      </c>
      <c r="B11" s="27" t="s">
        <v>28</v>
      </c>
      <c r="C11" s="27" t="s">
        <v>29</v>
      </c>
      <c r="D11" s="32" t="s">
        <v>123</v>
      </c>
      <c r="E11" s="27" t="s">
        <v>22</v>
      </c>
      <c r="F11" s="28">
        <v>0.015833333333333335</v>
      </c>
      <c r="G11" s="13" t="str">
        <f t="shared" si="0"/>
        <v>3.48/km</v>
      </c>
      <c r="H11" s="14">
        <f t="shared" si="1"/>
        <v>0.0018402777777777792</v>
      </c>
      <c r="I11" s="14">
        <f>F11-INDEX($F$5:$F$190,MATCH(D11,$D$5:$D$190,0))</f>
        <v>0.0018402777777777792</v>
      </c>
    </row>
    <row r="12" spans="1:9" s="12" customFormat="1" ht="15" customHeight="1">
      <c r="A12" s="13">
        <v>8</v>
      </c>
      <c r="B12" s="27" t="s">
        <v>58</v>
      </c>
      <c r="C12" s="27" t="s">
        <v>21</v>
      </c>
      <c r="D12" s="32" t="s">
        <v>123</v>
      </c>
      <c r="E12" s="27" t="s">
        <v>57</v>
      </c>
      <c r="F12" s="28">
        <v>0.015914351851851853</v>
      </c>
      <c r="G12" s="13" t="str">
        <f t="shared" si="0"/>
        <v>3.49/km</v>
      </c>
      <c r="H12" s="14">
        <f t="shared" si="1"/>
        <v>0.0019212962962962977</v>
      </c>
      <c r="I12" s="14">
        <f>F12-INDEX($F$5:$F$190,MATCH(D12,$D$5:$D$190,0))</f>
        <v>0.0019212962962962977</v>
      </c>
    </row>
    <row r="13" spans="1:9" s="12" customFormat="1" ht="15" customHeight="1">
      <c r="A13" s="13">
        <v>9</v>
      </c>
      <c r="B13" s="27" t="s">
        <v>18</v>
      </c>
      <c r="C13" s="27" t="s">
        <v>12</v>
      </c>
      <c r="D13" s="32" t="s">
        <v>123</v>
      </c>
      <c r="E13" s="27" t="s">
        <v>59</v>
      </c>
      <c r="F13" s="28">
        <v>0.01596064814814815</v>
      </c>
      <c r="G13" s="13" t="str">
        <f t="shared" si="0"/>
        <v>3.50/km</v>
      </c>
      <c r="H13" s="14">
        <f t="shared" si="1"/>
        <v>0.0019675925925925954</v>
      </c>
      <c r="I13" s="14">
        <f>F13-INDEX($F$5:$F$190,MATCH(D13,$D$5:$D$190,0))</f>
        <v>0.0019675925925925954</v>
      </c>
    </row>
    <row r="14" spans="1:9" s="12" customFormat="1" ht="15" customHeight="1">
      <c r="A14" s="13">
        <v>10</v>
      </c>
      <c r="B14" s="27" t="s">
        <v>60</v>
      </c>
      <c r="C14" s="27" t="s">
        <v>35</v>
      </c>
      <c r="D14" s="32" t="s">
        <v>123</v>
      </c>
      <c r="E14" s="27" t="s">
        <v>61</v>
      </c>
      <c r="F14" s="28">
        <v>0.01678240740740741</v>
      </c>
      <c r="G14" s="13" t="str">
        <f t="shared" si="0"/>
        <v>4.02/km</v>
      </c>
      <c r="H14" s="14">
        <f t="shared" si="1"/>
        <v>0.0027893518518518536</v>
      </c>
      <c r="I14" s="14">
        <f>F14-INDEX($F$5:$F$190,MATCH(D14,$D$5:$D$190,0))</f>
        <v>0.0027893518518518536</v>
      </c>
    </row>
    <row r="15" spans="1:9" s="12" customFormat="1" ht="15" customHeight="1">
      <c r="A15" s="13">
        <v>11</v>
      </c>
      <c r="B15" s="27" t="s">
        <v>62</v>
      </c>
      <c r="C15" s="27" t="s">
        <v>13</v>
      </c>
      <c r="D15" s="32" t="s">
        <v>123</v>
      </c>
      <c r="E15" s="27" t="s">
        <v>55</v>
      </c>
      <c r="F15" s="28">
        <v>0.01681712962962963</v>
      </c>
      <c r="G15" s="13" t="str">
        <f t="shared" si="0"/>
        <v>4.02/km</v>
      </c>
      <c r="H15" s="14">
        <f t="shared" si="1"/>
        <v>0.0028240740740740743</v>
      </c>
      <c r="I15" s="14">
        <f>F15-INDEX($F$5:$F$190,MATCH(D15,$D$5:$D$190,0))</f>
        <v>0.0028240740740740743</v>
      </c>
    </row>
    <row r="16" spans="1:9" s="12" customFormat="1" ht="15" customHeight="1">
      <c r="A16" s="13">
        <v>12</v>
      </c>
      <c r="B16" s="27" t="s">
        <v>63</v>
      </c>
      <c r="C16" s="27" t="s">
        <v>31</v>
      </c>
      <c r="D16" s="32" t="s">
        <v>123</v>
      </c>
      <c r="E16" s="27" t="s">
        <v>45</v>
      </c>
      <c r="F16" s="28">
        <v>0.016909722222222225</v>
      </c>
      <c r="G16" s="13" t="str">
        <f t="shared" si="0"/>
        <v>4.04/km</v>
      </c>
      <c r="H16" s="14">
        <f t="shared" si="1"/>
        <v>0.00291666666666667</v>
      </c>
      <c r="I16" s="14">
        <f>F16-INDEX($F$5:$F$190,MATCH(D16,$D$5:$D$190,0))</f>
        <v>0.00291666666666667</v>
      </c>
    </row>
    <row r="17" spans="1:9" s="12" customFormat="1" ht="15" customHeight="1">
      <c r="A17" s="13">
        <v>13</v>
      </c>
      <c r="B17" s="27" t="s">
        <v>64</v>
      </c>
      <c r="C17" s="27" t="s">
        <v>23</v>
      </c>
      <c r="D17" s="32" t="s">
        <v>123</v>
      </c>
      <c r="E17" s="27" t="s">
        <v>65</v>
      </c>
      <c r="F17" s="28">
        <v>0.017847222222222223</v>
      </c>
      <c r="G17" s="13" t="str">
        <f t="shared" si="0"/>
        <v>4.17/km</v>
      </c>
      <c r="H17" s="14">
        <f t="shared" si="1"/>
        <v>0.003854166666666667</v>
      </c>
      <c r="I17" s="14">
        <f>F17-INDEX($F$5:$F$190,MATCH(D17,$D$5:$D$190,0))</f>
        <v>0.003854166666666667</v>
      </c>
    </row>
    <row r="18" spans="1:9" s="12" customFormat="1" ht="15" customHeight="1">
      <c r="A18" s="13">
        <v>14</v>
      </c>
      <c r="B18" s="27" t="s">
        <v>66</v>
      </c>
      <c r="C18" s="27" t="s">
        <v>30</v>
      </c>
      <c r="D18" s="32" t="s">
        <v>123</v>
      </c>
      <c r="E18" s="27" t="s">
        <v>67</v>
      </c>
      <c r="F18" s="28">
        <v>0.018217592592592594</v>
      </c>
      <c r="G18" s="13" t="str">
        <f t="shared" si="0"/>
        <v>4.22/km</v>
      </c>
      <c r="H18" s="14">
        <f t="shared" si="1"/>
        <v>0.004224537037037039</v>
      </c>
      <c r="I18" s="14">
        <f>F18-INDEX($F$5:$F$190,MATCH(D18,$D$5:$D$190,0))</f>
        <v>0.004224537037037039</v>
      </c>
    </row>
    <row r="19" spans="1:9" s="12" customFormat="1" ht="15" customHeight="1">
      <c r="A19" s="13">
        <v>15</v>
      </c>
      <c r="B19" s="27" t="s">
        <v>68</v>
      </c>
      <c r="C19" s="27" t="s">
        <v>69</v>
      </c>
      <c r="D19" s="32" t="s">
        <v>123</v>
      </c>
      <c r="E19" s="27" t="s">
        <v>65</v>
      </c>
      <c r="F19" s="28">
        <v>0.018333333333333333</v>
      </c>
      <c r="G19" s="13" t="str">
        <f t="shared" si="0"/>
        <v>4.24/km</v>
      </c>
      <c r="H19" s="14">
        <f t="shared" si="1"/>
        <v>0.004340277777777778</v>
      </c>
      <c r="I19" s="14">
        <f>F19-INDEX($F$5:$F$190,MATCH(D19,$D$5:$D$190,0))</f>
        <v>0.004340277777777778</v>
      </c>
    </row>
    <row r="20" spans="1:9" s="12" customFormat="1" ht="15" customHeight="1">
      <c r="A20" s="13">
        <v>16</v>
      </c>
      <c r="B20" s="27" t="s">
        <v>70</v>
      </c>
      <c r="C20" s="27" t="s">
        <v>26</v>
      </c>
      <c r="D20" s="32" t="s">
        <v>123</v>
      </c>
      <c r="E20" s="27" t="s">
        <v>67</v>
      </c>
      <c r="F20" s="28">
        <v>0.0184375</v>
      </c>
      <c r="G20" s="13" t="str">
        <f t="shared" si="0"/>
        <v>4.26/km</v>
      </c>
      <c r="H20" s="14">
        <f t="shared" si="1"/>
        <v>0.004444444444444444</v>
      </c>
      <c r="I20" s="14">
        <f>F20-INDEX($F$5:$F$190,MATCH(D20,$D$5:$D$190,0))</f>
        <v>0.004444444444444444</v>
      </c>
    </row>
    <row r="21" spans="1:9" s="12" customFormat="1" ht="15" customHeight="1">
      <c r="A21" s="13">
        <v>17</v>
      </c>
      <c r="B21" s="27" t="s">
        <v>71</v>
      </c>
      <c r="C21" s="27" t="s">
        <v>34</v>
      </c>
      <c r="D21" s="32" t="s">
        <v>123</v>
      </c>
      <c r="E21" s="27" t="s">
        <v>72</v>
      </c>
      <c r="F21" s="28">
        <v>0.018958333333333334</v>
      </c>
      <c r="G21" s="13" t="str">
        <f t="shared" si="0"/>
        <v>4.33/km</v>
      </c>
      <c r="H21" s="14">
        <f t="shared" si="1"/>
        <v>0.0049652777777777785</v>
      </c>
      <c r="I21" s="14">
        <f>F21-INDEX($F$5:$F$190,MATCH(D21,$D$5:$D$190,0))</f>
        <v>0.0049652777777777785</v>
      </c>
    </row>
    <row r="22" spans="1:9" s="12" customFormat="1" ht="15" customHeight="1">
      <c r="A22" s="13">
        <v>18</v>
      </c>
      <c r="B22" s="27" t="s">
        <v>73</v>
      </c>
      <c r="C22" s="27" t="s">
        <v>38</v>
      </c>
      <c r="D22" s="32" t="s">
        <v>123</v>
      </c>
      <c r="E22" s="27" t="s">
        <v>74</v>
      </c>
      <c r="F22" s="28">
        <v>0.018969907407407408</v>
      </c>
      <c r="G22" s="13" t="str">
        <f t="shared" si="0"/>
        <v>4.33/km</v>
      </c>
      <c r="H22" s="14">
        <f t="shared" si="1"/>
        <v>0.004976851851851852</v>
      </c>
      <c r="I22" s="14">
        <f>F22-INDEX($F$5:$F$190,MATCH(D22,$D$5:$D$190,0))</f>
        <v>0.004976851851851852</v>
      </c>
    </row>
    <row r="23" spans="1:9" s="12" customFormat="1" ht="15" customHeight="1">
      <c r="A23" s="13">
        <v>19</v>
      </c>
      <c r="B23" s="27" t="s">
        <v>75</v>
      </c>
      <c r="C23" s="27" t="s">
        <v>76</v>
      </c>
      <c r="D23" s="32" t="s">
        <v>123</v>
      </c>
      <c r="E23" s="27" t="s">
        <v>77</v>
      </c>
      <c r="F23" s="28">
        <v>0.019085648148148147</v>
      </c>
      <c r="G23" s="13" t="str">
        <f t="shared" si="0"/>
        <v>4.35/km</v>
      </c>
      <c r="H23" s="14">
        <f t="shared" si="1"/>
        <v>0.005092592592592591</v>
      </c>
      <c r="I23" s="14">
        <f>F23-INDEX($F$5:$F$190,MATCH(D23,$D$5:$D$190,0))</f>
        <v>0.005092592592592591</v>
      </c>
    </row>
    <row r="24" spans="1:9" s="12" customFormat="1" ht="15" customHeight="1">
      <c r="A24" s="13">
        <v>20</v>
      </c>
      <c r="B24" s="27" t="s">
        <v>78</v>
      </c>
      <c r="C24" s="27" t="s">
        <v>37</v>
      </c>
      <c r="D24" s="32" t="s">
        <v>123</v>
      </c>
      <c r="E24" s="27" t="s">
        <v>77</v>
      </c>
      <c r="F24" s="28">
        <v>0.01996527777777778</v>
      </c>
      <c r="G24" s="13" t="str">
        <f t="shared" si="0"/>
        <v>4.48/km</v>
      </c>
      <c r="H24" s="14">
        <f t="shared" si="1"/>
        <v>0.005972222222222224</v>
      </c>
      <c r="I24" s="14">
        <f>F24-INDEX($F$5:$F$190,MATCH(D24,$D$5:$D$190,0))</f>
        <v>0.005972222222222224</v>
      </c>
    </row>
    <row r="25" spans="1:9" s="12" customFormat="1" ht="15" customHeight="1">
      <c r="A25" s="13">
        <v>21</v>
      </c>
      <c r="B25" s="27" t="s">
        <v>79</v>
      </c>
      <c r="C25" s="27" t="s">
        <v>37</v>
      </c>
      <c r="D25" s="32" t="s">
        <v>123</v>
      </c>
      <c r="E25" s="27" t="s">
        <v>57</v>
      </c>
      <c r="F25" s="28">
        <v>0.020300925925925927</v>
      </c>
      <c r="G25" s="13" t="str">
        <f t="shared" si="0"/>
        <v>4.52/km</v>
      </c>
      <c r="H25" s="14">
        <f t="shared" si="1"/>
        <v>0.006307870370370372</v>
      </c>
      <c r="I25" s="14">
        <f>F25-INDEX($F$5:$F$190,MATCH(D25,$D$5:$D$190,0))</f>
        <v>0.006307870370370372</v>
      </c>
    </row>
    <row r="26" spans="1:9" s="12" customFormat="1" ht="15" customHeight="1">
      <c r="A26" s="13">
        <v>22</v>
      </c>
      <c r="B26" s="27" t="s">
        <v>80</v>
      </c>
      <c r="C26" s="27" t="s">
        <v>24</v>
      </c>
      <c r="D26" s="32" t="s">
        <v>123</v>
      </c>
      <c r="E26" s="27" t="s">
        <v>65</v>
      </c>
      <c r="F26" s="28">
        <v>0.022048611111111113</v>
      </c>
      <c r="G26" s="13" t="str">
        <f t="shared" si="0"/>
        <v>5.18/km</v>
      </c>
      <c r="H26" s="14">
        <f t="shared" si="1"/>
        <v>0.008055555555555557</v>
      </c>
      <c r="I26" s="14">
        <f>F26-INDEX($F$5:$F$190,MATCH(D26,$D$5:$D$190,0))</f>
        <v>0.008055555555555557</v>
      </c>
    </row>
    <row r="27" spans="1:9" s="12" customFormat="1" ht="15" customHeight="1">
      <c r="A27" s="13">
        <v>23</v>
      </c>
      <c r="B27" s="27" t="s">
        <v>81</v>
      </c>
      <c r="C27" s="27" t="s">
        <v>21</v>
      </c>
      <c r="D27" s="32" t="s">
        <v>123</v>
      </c>
      <c r="E27" s="27" t="s">
        <v>77</v>
      </c>
      <c r="F27" s="28">
        <v>0.022303240740740738</v>
      </c>
      <c r="G27" s="13" t="str">
        <f t="shared" si="0"/>
        <v>5.21/km</v>
      </c>
      <c r="H27" s="14">
        <f t="shared" si="1"/>
        <v>0.008310185185185183</v>
      </c>
      <c r="I27" s="14">
        <f>F27-INDEX($F$5:$F$190,MATCH(D27,$D$5:$D$190,0))</f>
        <v>0.008310185185185183</v>
      </c>
    </row>
    <row r="28" spans="1:9" s="15" customFormat="1" ht="15" customHeight="1">
      <c r="A28" s="13">
        <v>24</v>
      </c>
      <c r="B28" s="27" t="s">
        <v>82</v>
      </c>
      <c r="C28" s="27" t="s">
        <v>83</v>
      </c>
      <c r="D28" s="32" t="s">
        <v>123</v>
      </c>
      <c r="E28" s="27" t="s">
        <v>77</v>
      </c>
      <c r="F28" s="28">
        <v>0.02290509259259259</v>
      </c>
      <c r="G28" s="13" t="str">
        <f t="shared" si="0"/>
        <v>5.30/km</v>
      </c>
      <c r="H28" s="14">
        <f t="shared" si="1"/>
        <v>0.008912037037037036</v>
      </c>
      <c r="I28" s="14">
        <f>F28-INDEX($F$5:$F$190,MATCH(D28,$D$5:$D$190,0))</f>
        <v>0.008912037037037036</v>
      </c>
    </row>
    <row r="29" spans="1:9" ht="15" customHeight="1">
      <c r="A29" s="13">
        <v>25</v>
      </c>
      <c r="B29" s="27" t="s">
        <v>84</v>
      </c>
      <c r="C29" s="27" t="s">
        <v>20</v>
      </c>
      <c r="D29" s="32" t="s">
        <v>123</v>
      </c>
      <c r="E29" s="27" t="s">
        <v>59</v>
      </c>
      <c r="F29" s="28">
        <v>0.02297453703703704</v>
      </c>
      <c r="G29" s="13" t="str">
        <f t="shared" si="0"/>
        <v>5.31/km</v>
      </c>
      <c r="H29" s="14">
        <f t="shared" si="1"/>
        <v>0.008981481481481484</v>
      </c>
      <c r="I29" s="14">
        <f>F29-INDEX($F$5:$F$190,MATCH(D29,$D$5:$D$190,0))</f>
        <v>0.008981481481481484</v>
      </c>
    </row>
    <row r="30" spans="1:9" ht="15" customHeight="1">
      <c r="A30" s="13">
        <v>26</v>
      </c>
      <c r="B30" s="27" t="s">
        <v>85</v>
      </c>
      <c r="C30" s="27" t="s">
        <v>16</v>
      </c>
      <c r="D30" s="32" t="s">
        <v>123</v>
      </c>
      <c r="E30" s="27" t="s">
        <v>86</v>
      </c>
      <c r="F30" s="28">
        <v>0.023576388888888893</v>
      </c>
      <c r="G30" s="13" t="str">
        <f t="shared" si="0"/>
        <v>5.40/km</v>
      </c>
      <c r="H30" s="14">
        <f t="shared" si="1"/>
        <v>0.009583333333333338</v>
      </c>
      <c r="I30" s="14">
        <f>F30-INDEX($F$5:$F$190,MATCH(D30,$D$5:$D$190,0))</f>
        <v>0.009583333333333338</v>
      </c>
    </row>
    <row r="31" spans="1:9" ht="15" customHeight="1">
      <c r="A31" s="13">
        <v>27</v>
      </c>
      <c r="B31" s="27" t="s">
        <v>87</v>
      </c>
      <c r="C31" s="27" t="s">
        <v>88</v>
      </c>
      <c r="D31" s="32" t="s">
        <v>123</v>
      </c>
      <c r="E31" s="27" t="s">
        <v>77</v>
      </c>
      <c r="F31" s="28">
        <v>0.023807870370370368</v>
      </c>
      <c r="G31" s="13" t="str">
        <f t="shared" si="0"/>
        <v>5.43/km</v>
      </c>
      <c r="H31" s="14">
        <f t="shared" si="1"/>
        <v>0.009814814814814813</v>
      </c>
      <c r="I31" s="14">
        <f>F31-INDEX($F$5:$F$190,MATCH(D31,$D$5:$D$190,0))</f>
        <v>0.009814814814814813</v>
      </c>
    </row>
    <row r="32" spans="1:9" ht="15" customHeight="1">
      <c r="A32" s="13">
        <v>28</v>
      </c>
      <c r="B32" s="27" t="s">
        <v>89</v>
      </c>
      <c r="C32" s="27" t="s">
        <v>36</v>
      </c>
      <c r="D32" s="32" t="s">
        <v>123</v>
      </c>
      <c r="E32" s="27" t="s">
        <v>77</v>
      </c>
      <c r="F32" s="28">
        <v>0.023993055555555556</v>
      </c>
      <c r="G32" s="13" t="str">
        <f t="shared" si="0"/>
        <v>5.46/km</v>
      </c>
      <c r="H32" s="14">
        <f t="shared" si="1"/>
        <v>0.01</v>
      </c>
      <c r="I32" s="14">
        <f>F32-INDEX($F$5:$F$190,MATCH(D32,$D$5:$D$190,0))</f>
        <v>0.01</v>
      </c>
    </row>
    <row r="33" spans="1:9" ht="15" customHeight="1">
      <c r="A33" s="13">
        <v>29</v>
      </c>
      <c r="B33" s="27" t="s">
        <v>89</v>
      </c>
      <c r="C33" s="27" t="s">
        <v>41</v>
      </c>
      <c r="D33" s="32" t="s">
        <v>123</v>
      </c>
      <c r="E33" s="27" t="s">
        <v>77</v>
      </c>
      <c r="F33" s="28">
        <v>0.02400462962962963</v>
      </c>
      <c r="G33" s="13" t="str">
        <f t="shared" si="0"/>
        <v>5.46/km</v>
      </c>
      <c r="H33" s="14">
        <f t="shared" si="1"/>
        <v>0.010011574074074074</v>
      </c>
      <c r="I33" s="14">
        <f>F33-INDEX($F$5:$F$190,MATCH(D33,$D$5:$D$190,0))</f>
        <v>0.010011574074074074</v>
      </c>
    </row>
    <row r="34" spans="1:9" ht="15" customHeight="1">
      <c r="A34" s="13">
        <v>30</v>
      </c>
      <c r="B34" s="27" t="s">
        <v>90</v>
      </c>
      <c r="C34" s="27" t="s">
        <v>91</v>
      </c>
      <c r="D34" s="32" t="s">
        <v>123</v>
      </c>
      <c r="E34" s="27" t="s">
        <v>92</v>
      </c>
      <c r="F34" s="28">
        <v>0.024016203703703706</v>
      </c>
      <c r="G34" s="13" t="str">
        <f t="shared" si="0"/>
        <v>5.46/km</v>
      </c>
      <c r="H34" s="14">
        <f t="shared" si="1"/>
        <v>0.01002314814814815</v>
      </c>
      <c r="I34" s="14">
        <f>F34-INDEX($F$5:$F$190,MATCH(D34,$D$5:$D$190,0))</f>
        <v>0.01002314814814815</v>
      </c>
    </row>
    <row r="35" spans="1:9" ht="15" customHeight="1">
      <c r="A35" s="13">
        <v>31</v>
      </c>
      <c r="B35" s="27" t="s">
        <v>93</v>
      </c>
      <c r="C35" s="27" t="s">
        <v>94</v>
      </c>
      <c r="D35" s="32" t="s">
        <v>123</v>
      </c>
      <c r="E35" s="27" t="s">
        <v>95</v>
      </c>
      <c r="F35" s="28">
        <v>0.0240625</v>
      </c>
      <c r="G35" s="13" t="str">
        <f t="shared" si="0"/>
        <v>5.47/km</v>
      </c>
      <c r="H35" s="14">
        <f t="shared" si="1"/>
        <v>0.010069444444444445</v>
      </c>
      <c r="I35" s="14">
        <f>F35-INDEX($F$5:$F$190,MATCH(D35,$D$5:$D$190,0))</f>
        <v>0.010069444444444445</v>
      </c>
    </row>
    <row r="36" spans="1:9" ht="15" customHeight="1">
      <c r="A36" s="13">
        <v>32</v>
      </c>
      <c r="B36" s="27" t="s">
        <v>96</v>
      </c>
      <c r="C36" s="27" t="s">
        <v>39</v>
      </c>
      <c r="D36" s="32" t="s">
        <v>123</v>
      </c>
      <c r="E36" s="27" t="s">
        <v>77</v>
      </c>
      <c r="F36" s="28">
        <v>0.024097222222222225</v>
      </c>
      <c r="G36" s="13" t="str">
        <f t="shared" si="0"/>
        <v>5.47/km</v>
      </c>
      <c r="H36" s="14">
        <f t="shared" si="1"/>
        <v>0.01010416666666667</v>
      </c>
      <c r="I36" s="14">
        <f>F36-INDEX($F$5:$F$190,MATCH(D36,$D$5:$D$190,0))</f>
        <v>0.01010416666666667</v>
      </c>
    </row>
    <row r="37" spans="1:9" ht="15" customHeight="1">
      <c r="A37" s="13">
        <v>33</v>
      </c>
      <c r="B37" s="27" t="s">
        <v>97</v>
      </c>
      <c r="C37" s="27" t="s">
        <v>98</v>
      </c>
      <c r="D37" s="32" t="s">
        <v>123</v>
      </c>
      <c r="E37" s="27" t="s">
        <v>57</v>
      </c>
      <c r="F37" s="28">
        <v>0.02415509259259259</v>
      </c>
      <c r="G37" s="13" t="str">
        <f t="shared" si="0"/>
        <v>5.48/km</v>
      </c>
      <c r="H37" s="14">
        <f t="shared" si="1"/>
        <v>0.010162037037037034</v>
      </c>
      <c r="I37" s="14">
        <f>F37-INDEX($F$5:$F$190,MATCH(D37,$D$5:$D$190,0))</f>
        <v>0.010162037037037034</v>
      </c>
    </row>
    <row r="38" spans="1:9" ht="15" customHeight="1">
      <c r="A38" s="13">
        <v>34</v>
      </c>
      <c r="B38" s="27" t="s">
        <v>99</v>
      </c>
      <c r="C38" s="27" t="s">
        <v>11</v>
      </c>
      <c r="D38" s="32" t="s">
        <v>123</v>
      </c>
      <c r="E38" s="27" t="s">
        <v>77</v>
      </c>
      <c r="F38" s="28">
        <v>0.024305555555555556</v>
      </c>
      <c r="G38" s="13" t="str">
        <f t="shared" si="0"/>
        <v>5.50/km</v>
      </c>
      <c r="H38" s="14">
        <f t="shared" si="1"/>
        <v>0.0103125</v>
      </c>
      <c r="I38" s="14">
        <f>F38-INDEX($F$5:$F$190,MATCH(D38,$D$5:$D$190,0))</f>
        <v>0.0103125</v>
      </c>
    </row>
    <row r="39" spans="1:9" ht="15" customHeight="1">
      <c r="A39" s="13">
        <v>35</v>
      </c>
      <c r="B39" s="27" t="s">
        <v>100</v>
      </c>
      <c r="C39" s="27" t="s">
        <v>17</v>
      </c>
      <c r="D39" s="32" t="s">
        <v>123</v>
      </c>
      <c r="E39" s="27" t="s">
        <v>65</v>
      </c>
      <c r="F39" s="28">
        <v>0.02445601851851852</v>
      </c>
      <c r="G39" s="13" t="str">
        <f t="shared" si="0"/>
        <v>5.52/km</v>
      </c>
      <c r="H39" s="14">
        <f t="shared" si="1"/>
        <v>0.010462962962962964</v>
      </c>
      <c r="I39" s="14">
        <f>F39-INDEX($F$5:$F$190,MATCH(D39,$D$5:$D$190,0))</f>
        <v>0.010462962962962964</v>
      </c>
    </row>
    <row r="40" spans="1:9" ht="15" customHeight="1">
      <c r="A40" s="13">
        <v>36</v>
      </c>
      <c r="B40" s="27" t="s">
        <v>101</v>
      </c>
      <c r="C40" s="27" t="s">
        <v>31</v>
      </c>
      <c r="D40" s="32" t="s">
        <v>123</v>
      </c>
      <c r="E40" s="27" t="s">
        <v>65</v>
      </c>
      <c r="F40" s="28">
        <v>0.024467592592592593</v>
      </c>
      <c r="G40" s="13" t="str">
        <f t="shared" si="0"/>
        <v>5.52/km</v>
      </c>
      <c r="H40" s="14">
        <f t="shared" si="1"/>
        <v>0.010474537037037037</v>
      </c>
      <c r="I40" s="14">
        <f>F40-INDEX($F$5:$F$190,MATCH(D40,$D$5:$D$190,0))</f>
        <v>0.010474537037037037</v>
      </c>
    </row>
    <row r="41" spans="1:9" ht="15" customHeight="1">
      <c r="A41" s="13">
        <v>37</v>
      </c>
      <c r="B41" s="27" t="s">
        <v>102</v>
      </c>
      <c r="C41" s="27" t="s">
        <v>32</v>
      </c>
      <c r="D41" s="32" t="s">
        <v>123</v>
      </c>
      <c r="E41" s="27" t="s">
        <v>103</v>
      </c>
      <c r="F41" s="28">
        <v>0.024479166666666666</v>
      </c>
      <c r="G41" s="13" t="str">
        <f t="shared" si="0"/>
        <v>5.53/km</v>
      </c>
      <c r="H41" s="14">
        <f t="shared" si="1"/>
        <v>0.010486111111111111</v>
      </c>
      <c r="I41" s="14">
        <f>F41-INDEX($F$5:$F$190,MATCH(D41,$D$5:$D$190,0))</f>
        <v>0.010486111111111111</v>
      </c>
    </row>
    <row r="42" spans="1:9" ht="15" customHeight="1">
      <c r="A42" s="13">
        <v>38</v>
      </c>
      <c r="B42" s="27" t="s">
        <v>104</v>
      </c>
      <c r="C42" s="27" t="s">
        <v>25</v>
      </c>
      <c r="D42" s="32" t="s">
        <v>123</v>
      </c>
      <c r="E42" s="27" t="s">
        <v>65</v>
      </c>
      <c r="F42" s="28">
        <v>0.02449074074074074</v>
      </c>
      <c r="G42" s="13" t="str">
        <f t="shared" si="0"/>
        <v>5.53/km</v>
      </c>
      <c r="H42" s="14">
        <f t="shared" si="1"/>
        <v>0.010497685185185185</v>
      </c>
      <c r="I42" s="14">
        <f>F42-INDEX($F$5:$F$190,MATCH(D42,$D$5:$D$190,0))</f>
        <v>0.010497685185185185</v>
      </c>
    </row>
    <row r="43" spans="1:9" ht="15" customHeight="1">
      <c r="A43" s="13">
        <v>39</v>
      </c>
      <c r="B43" s="27" t="s">
        <v>105</v>
      </c>
      <c r="C43" s="27" t="s">
        <v>106</v>
      </c>
      <c r="D43" s="32" t="s">
        <v>123</v>
      </c>
      <c r="E43" s="27" t="s">
        <v>65</v>
      </c>
      <c r="F43" s="28">
        <v>0.024745370370370372</v>
      </c>
      <c r="G43" s="13" t="str">
        <f t="shared" si="0"/>
        <v>5.56/km</v>
      </c>
      <c r="H43" s="14">
        <f t="shared" si="1"/>
        <v>0.010752314814814817</v>
      </c>
      <c r="I43" s="14">
        <f>F43-INDEX($F$5:$F$190,MATCH(D43,$D$5:$D$190,0))</f>
        <v>0.010752314814814817</v>
      </c>
    </row>
    <row r="44" spans="1:9" ht="15" customHeight="1">
      <c r="A44" s="13">
        <v>40</v>
      </c>
      <c r="B44" s="27" t="s">
        <v>107</v>
      </c>
      <c r="C44" s="27" t="s">
        <v>32</v>
      </c>
      <c r="D44" s="32" t="s">
        <v>123</v>
      </c>
      <c r="E44" s="27" t="s">
        <v>108</v>
      </c>
      <c r="F44" s="28">
        <v>0.02476851851851852</v>
      </c>
      <c r="G44" s="13" t="str">
        <f t="shared" si="0"/>
        <v>5.57/km</v>
      </c>
      <c r="H44" s="14">
        <f t="shared" si="1"/>
        <v>0.010775462962962964</v>
      </c>
      <c r="I44" s="14">
        <f>F44-INDEX($F$5:$F$190,MATCH(D44,$D$5:$D$190,0))</f>
        <v>0.010775462962962964</v>
      </c>
    </row>
    <row r="45" spans="1:9" ht="15" customHeight="1">
      <c r="A45" s="13">
        <v>41</v>
      </c>
      <c r="B45" s="27" t="s">
        <v>73</v>
      </c>
      <c r="C45" s="27" t="s">
        <v>109</v>
      </c>
      <c r="D45" s="32" t="s">
        <v>123</v>
      </c>
      <c r="E45" s="27" t="s">
        <v>74</v>
      </c>
      <c r="F45" s="28">
        <v>0.02478009259259259</v>
      </c>
      <c r="G45" s="13" t="str">
        <f t="shared" si="0"/>
        <v>5.57/km</v>
      </c>
      <c r="H45" s="14">
        <f t="shared" si="1"/>
        <v>0.010787037037037034</v>
      </c>
      <c r="I45" s="14">
        <f>F45-INDEX($F$5:$F$190,MATCH(D45,$D$5:$D$190,0))</f>
        <v>0.010787037037037034</v>
      </c>
    </row>
    <row r="46" spans="1:9" ht="15" customHeight="1">
      <c r="A46" s="13">
        <v>42</v>
      </c>
      <c r="B46" s="27" t="s">
        <v>81</v>
      </c>
      <c r="C46" s="27" t="s">
        <v>14</v>
      </c>
      <c r="D46" s="32" t="s">
        <v>123</v>
      </c>
      <c r="E46" s="27" t="s">
        <v>77</v>
      </c>
      <c r="F46" s="28">
        <v>0.025185185185185185</v>
      </c>
      <c r="G46" s="13" t="str">
        <f t="shared" si="0"/>
        <v>6.03/km</v>
      </c>
      <c r="H46" s="14">
        <f t="shared" si="1"/>
        <v>0.01119212962962963</v>
      </c>
      <c r="I46" s="14">
        <f>F46-INDEX($F$5:$F$190,MATCH(D46,$D$5:$D$190,0))</f>
        <v>0.01119212962962963</v>
      </c>
    </row>
    <row r="47" spans="1:9" ht="15" customHeight="1">
      <c r="A47" s="13">
        <v>43</v>
      </c>
      <c r="B47" s="27" t="s">
        <v>110</v>
      </c>
      <c r="C47" s="27" t="s">
        <v>111</v>
      </c>
      <c r="D47" s="32" t="s">
        <v>123</v>
      </c>
      <c r="E47" s="27" t="s">
        <v>77</v>
      </c>
      <c r="F47" s="28">
        <v>0.025196759259259256</v>
      </c>
      <c r="G47" s="13" t="str">
        <f t="shared" si="0"/>
        <v>6.03/km</v>
      </c>
      <c r="H47" s="14">
        <f t="shared" si="1"/>
        <v>0.0112037037037037</v>
      </c>
      <c r="I47" s="14">
        <f>F47-INDEX($F$5:$F$190,MATCH(D47,$D$5:$D$190,0))</f>
        <v>0.0112037037037037</v>
      </c>
    </row>
    <row r="48" spans="1:9" ht="15" customHeight="1">
      <c r="A48" s="13">
        <v>44</v>
      </c>
      <c r="B48" s="27" t="s">
        <v>112</v>
      </c>
      <c r="C48" s="27" t="s">
        <v>27</v>
      </c>
      <c r="D48" s="32" t="s">
        <v>123</v>
      </c>
      <c r="E48" s="27" t="s">
        <v>57</v>
      </c>
      <c r="F48" s="28">
        <v>0.025740740740740745</v>
      </c>
      <c r="G48" s="13" t="str">
        <f t="shared" si="0"/>
        <v>6.11/km</v>
      </c>
      <c r="H48" s="14">
        <f t="shared" si="1"/>
        <v>0.011747685185185189</v>
      </c>
      <c r="I48" s="14">
        <f>F48-INDEX($F$5:$F$190,MATCH(D48,$D$5:$D$190,0))</f>
        <v>0.011747685185185189</v>
      </c>
    </row>
    <row r="49" spans="1:9" ht="15" customHeight="1">
      <c r="A49" s="13">
        <v>45</v>
      </c>
      <c r="B49" s="27" t="s">
        <v>113</v>
      </c>
      <c r="C49" s="27" t="s">
        <v>23</v>
      </c>
      <c r="D49" s="32" t="s">
        <v>123</v>
      </c>
      <c r="E49" s="27" t="s">
        <v>57</v>
      </c>
      <c r="F49" s="28">
        <v>0.025752314814814815</v>
      </c>
      <c r="G49" s="13" t="str">
        <f t="shared" si="0"/>
        <v>6.11/km</v>
      </c>
      <c r="H49" s="14">
        <f t="shared" si="1"/>
        <v>0.01175925925925926</v>
      </c>
      <c r="I49" s="14">
        <f>F49-INDEX($F$5:$F$190,MATCH(D49,$D$5:$D$190,0))</f>
        <v>0.01175925925925926</v>
      </c>
    </row>
    <row r="50" spans="1:9" ht="15" customHeight="1">
      <c r="A50" s="13">
        <v>46</v>
      </c>
      <c r="B50" s="27" t="s">
        <v>114</v>
      </c>
      <c r="C50" s="27" t="s">
        <v>115</v>
      </c>
      <c r="D50" s="32" t="s">
        <v>123</v>
      </c>
      <c r="E50" s="27" t="s">
        <v>116</v>
      </c>
      <c r="F50" s="28">
        <v>0.025902777777777775</v>
      </c>
      <c r="G50" s="13" t="str">
        <f t="shared" si="0"/>
        <v>6.13/km</v>
      </c>
      <c r="H50" s="14">
        <f t="shared" si="1"/>
        <v>0.011909722222222219</v>
      </c>
      <c r="I50" s="14">
        <f>F50-INDEX($F$5:$F$190,MATCH(D50,$D$5:$D$190,0))</f>
        <v>0.011909722222222219</v>
      </c>
    </row>
    <row r="51" spans="1:9" ht="15" customHeight="1">
      <c r="A51" s="13">
        <v>47</v>
      </c>
      <c r="B51" s="27" t="s">
        <v>117</v>
      </c>
      <c r="C51" s="27" t="s">
        <v>40</v>
      </c>
      <c r="D51" s="32" t="s">
        <v>123</v>
      </c>
      <c r="E51" s="27" t="s">
        <v>116</v>
      </c>
      <c r="F51" s="28">
        <v>0.025914351851851855</v>
      </c>
      <c r="G51" s="13" t="str">
        <f t="shared" si="0"/>
        <v>6.13/km</v>
      </c>
      <c r="H51" s="14">
        <f t="shared" si="1"/>
        <v>0.0119212962962963</v>
      </c>
      <c r="I51" s="14">
        <f>F51-INDEX($F$5:$F$190,MATCH(D51,$D$5:$D$190,0))</f>
        <v>0.0119212962962963</v>
      </c>
    </row>
    <row r="52" spans="1:9" ht="15" customHeight="1">
      <c r="A52" s="13">
        <v>48</v>
      </c>
      <c r="B52" s="27" t="s">
        <v>42</v>
      </c>
      <c r="C52" s="27" t="s">
        <v>43</v>
      </c>
      <c r="D52" s="32" t="s">
        <v>123</v>
      </c>
      <c r="E52" s="27" t="s">
        <v>118</v>
      </c>
      <c r="F52" s="28">
        <v>0.02774305555555556</v>
      </c>
      <c r="G52" s="13" t="str">
        <f t="shared" si="0"/>
        <v>6.40/km</v>
      </c>
      <c r="H52" s="14">
        <f t="shared" si="1"/>
        <v>0.013750000000000004</v>
      </c>
      <c r="I52" s="14">
        <f>F52-INDEX($F$5:$F$190,MATCH(D52,$D$5:$D$190,0))</f>
        <v>0.013750000000000004</v>
      </c>
    </row>
    <row r="53" spans="1:9" ht="15" customHeight="1">
      <c r="A53" s="13">
        <v>49</v>
      </c>
      <c r="B53" s="27" t="s">
        <v>119</v>
      </c>
      <c r="C53" s="27" t="s">
        <v>120</v>
      </c>
      <c r="D53" s="32" t="s">
        <v>123</v>
      </c>
      <c r="E53" s="27" t="s">
        <v>121</v>
      </c>
      <c r="F53" s="28">
        <v>0.029131944444444446</v>
      </c>
      <c r="G53" s="13" t="str">
        <f t="shared" si="0"/>
        <v>6.60/km</v>
      </c>
      <c r="H53" s="14">
        <f t="shared" si="1"/>
        <v>0.015138888888888891</v>
      </c>
      <c r="I53" s="14">
        <f>F53-INDEX($F$5:$F$190,MATCH(D53,$D$5:$D$190,0))</f>
        <v>0.015138888888888891</v>
      </c>
    </row>
    <row r="54" spans="1:9" ht="15" customHeight="1">
      <c r="A54" s="16">
        <v>50</v>
      </c>
      <c r="B54" s="29" t="s">
        <v>122</v>
      </c>
      <c r="C54" s="29" t="s">
        <v>15</v>
      </c>
      <c r="D54" s="33" t="s">
        <v>123</v>
      </c>
      <c r="E54" s="29" t="s">
        <v>108</v>
      </c>
      <c r="F54" s="30">
        <v>0.030520833333333334</v>
      </c>
      <c r="G54" s="16" t="str">
        <f t="shared" si="0"/>
        <v>7.20/km</v>
      </c>
      <c r="H54" s="17">
        <f t="shared" si="1"/>
        <v>0.01652777777777778</v>
      </c>
      <c r="I54" s="17">
        <f>F54-INDEX($F$5:$F$190,MATCH(D54,$D$5:$D$190,0))</f>
        <v>0.01652777777777778</v>
      </c>
    </row>
  </sheetData>
  <autoFilter ref="A4:I5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3" topLeftCell="BM4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Corri per Noemi</v>
      </c>
      <c r="B1" s="23"/>
      <c r="C1" s="23"/>
    </row>
    <row r="2" spans="1:3" ht="42" customHeight="1">
      <c r="A2" s="24" t="str">
        <f>Individuale!A3&amp;" km. "&amp;Individuale!I3</f>
        <v>Ostia (RM) Italia - Domenica 16/12/2012 km. 6</v>
      </c>
      <c r="B2" s="24"/>
      <c r="C2" s="24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34" t="s">
        <v>77</v>
      </c>
      <c r="C4" s="37">
        <v>11</v>
      </c>
    </row>
    <row r="5" spans="1:3" ht="15" customHeight="1">
      <c r="A5" s="13">
        <v>2</v>
      </c>
      <c r="B5" s="35" t="s">
        <v>65</v>
      </c>
      <c r="C5" s="38">
        <v>7</v>
      </c>
    </row>
    <row r="6" spans="1:3" ht="15" customHeight="1">
      <c r="A6" s="13">
        <v>3</v>
      </c>
      <c r="B6" s="35" t="s">
        <v>57</v>
      </c>
      <c r="C6" s="38">
        <v>6</v>
      </c>
    </row>
    <row r="7" spans="1:3" ht="15" customHeight="1">
      <c r="A7" s="13">
        <v>4</v>
      </c>
      <c r="B7" s="35" t="s">
        <v>55</v>
      </c>
      <c r="C7" s="38">
        <v>2</v>
      </c>
    </row>
    <row r="8" spans="1:3" ht="15" customHeight="1">
      <c r="A8" s="13">
        <v>5</v>
      </c>
      <c r="B8" s="35" t="s">
        <v>116</v>
      </c>
      <c r="C8" s="38">
        <v>2</v>
      </c>
    </row>
    <row r="9" spans="1:3" ht="15" customHeight="1">
      <c r="A9" s="13">
        <v>6</v>
      </c>
      <c r="B9" s="35" t="s">
        <v>59</v>
      </c>
      <c r="C9" s="38">
        <v>2</v>
      </c>
    </row>
    <row r="10" spans="1:3" ht="15" customHeight="1">
      <c r="A10" s="13">
        <v>7</v>
      </c>
      <c r="B10" s="35" t="s">
        <v>45</v>
      </c>
      <c r="C10" s="38">
        <v>2</v>
      </c>
    </row>
    <row r="11" spans="1:3" ht="15" customHeight="1">
      <c r="A11" s="13">
        <v>8</v>
      </c>
      <c r="B11" s="35" t="s">
        <v>67</v>
      </c>
      <c r="C11" s="38">
        <v>2</v>
      </c>
    </row>
    <row r="12" spans="1:3" ht="15" customHeight="1">
      <c r="A12" s="13">
        <v>9</v>
      </c>
      <c r="B12" s="35" t="s">
        <v>74</v>
      </c>
      <c r="C12" s="38">
        <v>2</v>
      </c>
    </row>
    <row r="13" spans="1:3" ht="15" customHeight="1">
      <c r="A13" s="13">
        <v>10</v>
      </c>
      <c r="B13" s="35" t="s">
        <v>108</v>
      </c>
      <c r="C13" s="38">
        <v>2</v>
      </c>
    </row>
    <row r="14" spans="1:3" ht="15" customHeight="1">
      <c r="A14" s="13">
        <v>11</v>
      </c>
      <c r="B14" s="35" t="s">
        <v>95</v>
      </c>
      <c r="C14" s="38">
        <v>1</v>
      </c>
    </row>
    <row r="15" spans="1:3" ht="15" customHeight="1">
      <c r="A15" s="13">
        <v>12</v>
      </c>
      <c r="B15" s="35" t="s">
        <v>50</v>
      </c>
      <c r="C15" s="38">
        <v>1</v>
      </c>
    </row>
    <row r="16" spans="1:3" ht="15" customHeight="1">
      <c r="A16" s="13">
        <v>13</v>
      </c>
      <c r="B16" s="35" t="s">
        <v>118</v>
      </c>
      <c r="C16" s="38">
        <v>1</v>
      </c>
    </row>
    <row r="17" spans="1:3" ht="15" customHeight="1">
      <c r="A17" s="13">
        <v>14</v>
      </c>
      <c r="B17" s="35" t="s">
        <v>52</v>
      </c>
      <c r="C17" s="38">
        <v>1</v>
      </c>
    </row>
    <row r="18" spans="1:3" ht="15" customHeight="1">
      <c r="A18" s="13">
        <v>15</v>
      </c>
      <c r="B18" s="35" t="s">
        <v>47</v>
      </c>
      <c r="C18" s="38">
        <v>1</v>
      </c>
    </row>
    <row r="19" spans="1:3" ht="15" customHeight="1">
      <c r="A19" s="13">
        <v>16</v>
      </c>
      <c r="B19" s="35" t="s">
        <v>121</v>
      </c>
      <c r="C19" s="38">
        <v>1</v>
      </c>
    </row>
    <row r="20" spans="1:3" ht="15" customHeight="1">
      <c r="A20" s="13">
        <v>17</v>
      </c>
      <c r="B20" s="35" t="s">
        <v>72</v>
      </c>
      <c r="C20" s="38">
        <v>1</v>
      </c>
    </row>
    <row r="21" spans="1:3" ht="15" customHeight="1">
      <c r="A21" s="13">
        <v>18</v>
      </c>
      <c r="B21" s="35" t="s">
        <v>86</v>
      </c>
      <c r="C21" s="38">
        <v>1</v>
      </c>
    </row>
    <row r="22" spans="1:3" ht="15" customHeight="1">
      <c r="A22" s="13">
        <v>19</v>
      </c>
      <c r="B22" s="35" t="s">
        <v>22</v>
      </c>
      <c r="C22" s="38">
        <v>1</v>
      </c>
    </row>
    <row r="23" spans="1:3" ht="15" customHeight="1">
      <c r="A23" s="13">
        <v>20</v>
      </c>
      <c r="B23" s="35" t="s">
        <v>92</v>
      </c>
      <c r="C23" s="38">
        <v>1</v>
      </c>
    </row>
    <row r="24" spans="1:3" ht="15" customHeight="1">
      <c r="A24" s="13">
        <v>21</v>
      </c>
      <c r="B24" s="35" t="s">
        <v>103</v>
      </c>
      <c r="C24" s="38">
        <v>1</v>
      </c>
    </row>
    <row r="25" spans="1:3" ht="15" customHeight="1">
      <c r="A25" s="16">
        <v>22</v>
      </c>
      <c r="B25" s="36" t="s">
        <v>61</v>
      </c>
      <c r="C25" s="39">
        <v>1</v>
      </c>
    </row>
    <row r="26" ht="12.75">
      <c r="C26" s="2">
        <f>SUM(C4:C25)</f>
        <v>50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2012-12-18T09:59:03Z</dcterms:modified>
  <cp:category/>
  <cp:version/>
  <cp:contentType/>
  <cp:contentStatus/>
</cp:coreProperties>
</file>