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<sst xmlns="http://schemas.openxmlformats.org/spreadsheetml/2006/main" count="438" uniqueCount="215">
  <si>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</si>
  <si>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</si>
  <si>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</si>
  <si>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</si>
  <si>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</si>
  <si>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</si>
  <si>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</si>
  <si>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</si>
  <si>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</si>
  <si>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</si>
  <si>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</si>
  <si>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Crisostomi</t>
  </si>
  <si>
    <t>Enrico</t>
  </si>
  <si>
    <t>B</t>
  </si>
  <si>
    <t>ASD Zona Olimpica</t>
  </si>
  <si>
    <t>Cesarini</t>
  </si>
  <si>
    <t>Giorgio</t>
  </si>
  <si>
    <t>A</t>
  </si>
  <si>
    <t>Pol. Montalto</t>
  </si>
  <si>
    <t>Bellavita</t>
  </si>
  <si>
    <t>Massimo</t>
  </si>
  <si>
    <t>E</t>
  </si>
  <si>
    <t>Atl. Di Marco Sport</t>
  </si>
  <si>
    <t>Taddei</t>
  </si>
  <si>
    <t>Roberto</t>
  </si>
  <si>
    <t>Martelli</t>
  </si>
  <si>
    <t>D</t>
  </si>
  <si>
    <t>Ronca</t>
  </si>
  <si>
    <t>Riccardo</t>
  </si>
  <si>
    <t>Bolsena Forum</t>
  </si>
  <si>
    <t>Fabbri</t>
  </si>
  <si>
    <t>Atl. Montefiascone</t>
  </si>
  <si>
    <t>Pompili</t>
  </si>
  <si>
    <t>Tiziano</t>
  </si>
  <si>
    <t>CRAL IPZS</t>
  </si>
  <si>
    <t>Focaracci</t>
  </si>
  <si>
    <t>Ezio</t>
  </si>
  <si>
    <t>Atletica Nepi</t>
  </si>
  <si>
    <t>Renzi</t>
  </si>
  <si>
    <t>Renzo</t>
  </si>
  <si>
    <t>C</t>
  </si>
  <si>
    <t>Anna Baby Runner</t>
  </si>
  <si>
    <t>Francesconi</t>
  </si>
  <si>
    <t>David</t>
  </si>
  <si>
    <t>Pod. Interamna TR</t>
  </si>
  <si>
    <t>Boccialoni</t>
  </si>
  <si>
    <t>Daniele</t>
  </si>
  <si>
    <t>Cecchetti</t>
  </si>
  <si>
    <t>Giulio</t>
  </si>
  <si>
    <t>Minuto</t>
  </si>
  <si>
    <t>Angelo</t>
  </si>
  <si>
    <t>Filoscia</t>
  </si>
  <si>
    <t>Giuseppe</t>
  </si>
  <si>
    <t>Alto Lazio</t>
  </si>
  <si>
    <t>Gallinella</t>
  </si>
  <si>
    <t>Pierluigi</t>
  </si>
  <si>
    <t>F</t>
  </si>
  <si>
    <t>Conti</t>
  </si>
  <si>
    <t>Renato</t>
  </si>
  <si>
    <t>De Dominicis</t>
  </si>
  <si>
    <t>Luca</t>
  </si>
  <si>
    <t>Tizi</t>
  </si>
  <si>
    <t>Luigi</t>
  </si>
  <si>
    <t>Pol. Tuscania</t>
  </si>
  <si>
    <t>Crocicchia</t>
  </si>
  <si>
    <t>Rizzo</t>
  </si>
  <si>
    <t>Gabriele</t>
  </si>
  <si>
    <t>Marsilio</t>
  </si>
  <si>
    <t>Florio</t>
  </si>
  <si>
    <t>Giovanni</t>
  </si>
  <si>
    <t>Asterix Morlupo</t>
  </si>
  <si>
    <t>Lorenzotti</t>
  </si>
  <si>
    <t>Nello</t>
  </si>
  <si>
    <t>Iarossi</t>
  </si>
  <si>
    <t>Mauro</t>
  </si>
  <si>
    <t>G.S. Lital</t>
  </si>
  <si>
    <t>Maietto</t>
  </si>
  <si>
    <t>Formica</t>
  </si>
  <si>
    <t>Amedeo</t>
  </si>
  <si>
    <t>Galieni</t>
  </si>
  <si>
    <t>Silvestro</t>
  </si>
  <si>
    <t>Vita Atletica</t>
  </si>
  <si>
    <t>Piccini</t>
  </si>
  <si>
    <t>Bernardino</t>
  </si>
  <si>
    <t>UISP Viterbo</t>
  </si>
  <si>
    <t>Benella</t>
  </si>
  <si>
    <t>Ramella</t>
  </si>
  <si>
    <t>Ettore</t>
  </si>
  <si>
    <t>Liberi Podisti</t>
  </si>
  <si>
    <t>Gelanga</t>
  </si>
  <si>
    <t>Stefano</t>
  </si>
  <si>
    <t>Marchetti</t>
  </si>
  <si>
    <t>Adriano</t>
  </si>
  <si>
    <t>Paone</t>
  </si>
  <si>
    <t>Gianni</t>
  </si>
  <si>
    <t>Angeletti</t>
  </si>
  <si>
    <t>Niccoli</t>
  </si>
  <si>
    <t>Moccaldi</t>
  </si>
  <si>
    <t>Carnevale</t>
  </si>
  <si>
    <t>Marco</t>
  </si>
  <si>
    <t>Vignanelli</t>
  </si>
  <si>
    <t>Anselmi</t>
  </si>
  <si>
    <t>Achille</t>
  </si>
  <si>
    <t>D'Antò</t>
  </si>
  <si>
    <t>Vincenzo</t>
  </si>
  <si>
    <t>Emore</t>
  </si>
  <si>
    <t>Mancinelli degli Esposti</t>
  </si>
  <si>
    <t>Fasoli</t>
  </si>
  <si>
    <t>Sandro</t>
  </si>
  <si>
    <t>Olimpia 2004</t>
  </si>
  <si>
    <t>Percossi</t>
  </si>
  <si>
    <t>Della Morte</t>
  </si>
  <si>
    <t>Cesolini</t>
  </si>
  <si>
    <t>Fernando</t>
  </si>
  <si>
    <t>H</t>
  </si>
  <si>
    <t>Trail dei due Laghi</t>
  </si>
  <si>
    <t>Stefanini</t>
  </si>
  <si>
    <t>Franco</t>
  </si>
  <si>
    <t>G</t>
  </si>
  <si>
    <t>Lucchetti</t>
  </si>
  <si>
    <t>Silvia</t>
  </si>
  <si>
    <t>I</t>
  </si>
  <si>
    <t>Adiutori</t>
  </si>
  <si>
    <t>Paola</t>
  </si>
  <si>
    <t>UISP Orvieto</t>
  </si>
  <si>
    <t>Muzzi</t>
  </si>
  <si>
    <t>Mei</t>
  </si>
  <si>
    <t>Piero</t>
  </si>
  <si>
    <t>Ramirez</t>
  </si>
  <si>
    <t>Armando</t>
  </si>
  <si>
    <t>Migliorini</t>
  </si>
  <si>
    <t>Vilma</t>
  </si>
  <si>
    <t>N</t>
  </si>
  <si>
    <t>Ceccarelli</t>
  </si>
  <si>
    <t>Paolo</t>
  </si>
  <si>
    <t>Milioni</t>
  </si>
  <si>
    <t>Malatesta</t>
  </si>
  <si>
    <t>Umberto</t>
  </si>
  <si>
    <t>Amoruso</t>
  </si>
  <si>
    <t>Pucciarmati</t>
  </si>
  <si>
    <t>Atl. Il Campanile</t>
  </si>
  <si>
    <t>Benedetti</t>
  </si>
  <si>
    <t>Pietro</t>
  </si>
  <si>
    <t>Grossi</t>
  </si>
  <si>
    <t>Mario</t>
  </si>
  <si>
    <t>Marino</t>
  </si>
  <si>
    <t>Atl. 90 Tarquinia</t>
  </si>
  <si>
    <t>Schina</t>
  </si>
  <si>
    <t>Fabio</t>
  </si>
  <si>
    <t>Libero</t>
  </si>
  <si>
    <t>Varesi</t>
  </si>
  <si>
    <t>Andrea</t>
  </si>
  <si>
    <t>Toli</t>
  </si>
  <si>
    <t>Stella</t>
  </si>
  <si>
    <t>Alfredo</t>
  </si>
  <si>
    <t>Colella</t>
  </si>
  <si>
    <t>Orazio</t>
  </si>
  <si>
    <t>Sposetti</t>
  </si>
  <si>
    <t>Severo Neto</t>
  </si>
  <si>
    <t>Ione</t>
  </si>
  <si>
    <t>Nicolosi</t>
  </si>
  <si>
    <t>Salvatore</t>
  </si>
  <si>
    <t>Cirioni</t>
  </si>
  <si>
    <t>Maurizio</t>
  </si>
  <si>
    <t>Cristofari</t>
  </si>
  <si>
    <t>Nicoletta</t>
  </si>
  <si>
    <t>Naddeo</t>
  </si>
  <si>
    <t>Antonio</t>
  </si>
  <si>
    <t>Danza</t>
  </si>
  <si>
    <t>Norenko</t>
  </si>
  <si>
    <t>Natalia</t>
  </si>
  <si>
    <t>Belà</t>
  </si>
  <si>
    <t>Ceccangeli</t>
  </si>
  <si>
    <t>Tundo</t>
  </si>
  <si>
    <t>Mario Donato Luigi</t>
  </si>
  <si>
    <t>G.S. Bancari Romani</t>
  </si>
  <si>
    <t>Giacco</t>
  </si>
  <si>
    <t>Domenico</t>
  </si>
  <si>
    <t>G.S. Cat Sport</t>
  </si>
  <si>
    <t>Bruschi</t>
  </si>
  <si>
    <t>Filippo</t>
  </si>
  <si>
    <t>Guerrini</t>
  </si>
  <si>
    <t>Atletica Cimina</t>
  </si>
  <si>
    <t>Mancini</t>
  </si>
  <si>
    <t>Bianco</t>
  </si>
  <si>
    <t>Pod. Morena</t>
  </si>
  <si>
    <t>La Vecchia di Tocco</t>
  </si>
  <si>
    <t>Francesco</t>
  </si>
  <si>
    <t>Pecci</t>
  </si>
  <si>
    <t>Morelli</t>
  </si>
  <si>
    <t>Paris</t>
  </si>
  <si>
    <t>Antonietta</t>
  </si>
  <si>
    <t>Tamantini</t>
  </si>
  <si>
    <t>Innamorati</t>
  </si>
  <si>
    <t>Torretta</t>
  </si>
  <si>
    <t>Anna</t>
  </si>
  <si>
    <t>Zezza</t>
  </si>
  <si>
    <t>Claudio</t>
  </si>
  <si>
    <t>Stinchelli</t>
  </si>
  <si>
    <t>Gianpiero</t>
  </si>
  <si>
    <t>Nelli</t>
  </si>
  <si>
    <t>Matteo</t>
  </si>
  <si>
    <t>Barbosa de Araujo</t>
  </si>
  <si>
    <t>Luzia</t>
  </si>
  <si>
    <t>Macchioni</t>
  </si>
  <si>
    <t>Gino</t>
  </si>
  <si>
    <t>Vantaggio</t>
  </si>
  <si>
    <t>Benito</t>
  </si>
  <si>
    <t>Smargiassi</t>
  </si>
  <si>
    <t>Raimondo</t>
  </si>
  <si>
    <t>Sirignano</t>
  </si>
  <si>
    <t>Arnaldo</t>
  </si>
  <si>
    <t>Atl. Del Parco</t>
  </si>
  <si>
    <r>
      <t xml:space="preserve">Trofeo San Famiano </t>
    </r>
    <r>
      <rPr>
        <i/>
        <sz val="18"/>
        <rFont val="Arial"/>
        <family val="2"/>
      </rPr>
      <t>2ª edizione</t>
    </r>
  </si>
  <si>
    <t>Gallese (VT) Italia - Domenica 18/07/2010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</si>
</sst>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21" fontId="0" fillId="0" borderId="1" xfId="0" applyNumberFormat="1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6" customWidth="1"/>
    <col min="6" max="6" width="10.140625" style="4" customWidth="1"/>
    <col min="7" max="9" width="10.140625" style="5" customWidth="1"/>
  </cols>
  <sheetData>
    <row r="1" spans="1:9" ht="24.75" customHeight="1">
      <c r="A1" s="31" t="s">
        <v>213</v>
      </c>
      <c r="B1" s="32"/>
      <c r="C1" s="32"/>
      <c r="D1" s="32"/>
      <c r="E1" s="32"/>
      <c r="F1" s="32"/>
      <c r="G1" s="33"/>
      <c r="H1" s="33"/>
      <c r="I1" s="34"/>
    </row>
    <row r="2" spans="1:9" ht="24.75" customHeight="1">
      <c r="A2" s="35" t="s">
        <v>214</v>
      </c>
      <c r="B2" s="36"/>
      <c r="C2" s="36"/>
      <c r="D2" s="36"/>
      <c r="E2" s="36"/>
      <c r="F2" s="36"/>
      <c r="G2" s="37"/>
      <c r="H2" s="13" t="s">
        <v>0</v>
      </c>
      <c r="I2" s="14">
        <v>10.6</v>
      </c>
    </row>
    <row r="3" spans="1:9" ht="37.5" customHeight="1">
      <c r="A3" s="15" t="s">
        <v>1</v>
      </c>
      <c r="B3" s="16" t="s">
        <v>2</v>
      </c>
      <c r="C3" s="17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</row>
    <row r="4" spans="1:9" s="1" customFormat="1" ht="15" customHeight="1">
      <c r="A4" s="7">
        <v>1</v>
      </c>
      <c r="B4" s="44" t="s">
        <v>11</v>
      </c>
      <c r="C4" s="44" t="s">
        <v>12</v>
      </c>
      <c r="D4" s="7" t="s">
        <v>13</v>
      </c>
      <c r="E4" s="44" t="s">
        <v>14</v>
      </c>
      <c r="F4" s="47">
        <v>0.025452083333333334</v>
      </c>
      <c r="G4" s="7" t="str">
        <f aca="true" t="shared" si="0" ref="G4:G67">TEXT(INT((HOUR(F4)*3600+MINUTE(F4)*60+SECOND(F4))/$I$2/60),"0")&amp;"."&amp;TEXT(MOD((HOUR(F4)*3600+MINUTE(F4)*60+SECOND(F4))/$I$2,60),"00")&amp;"/km"</f>
        <v>3.27/km</v>
      </c>
      <c r="H4" s="8">
        <f aca="true" t="shared" si="1" ref="H4:H31">F4-$F$4</f>
        <v>0</v>
      </c>
      <c r="I4" s="8">
        <f>F4-INDEX($F$4:$F$858,MATCH(D4,$D$4:$D$858,0))</f>
        <v>0</v>
      </c>
    </row>
    <row r="5" spans="1:9" s="1" customFormat="1" ht="15" customHeight="1">
      <c r="A5" s="9">
        <v>2</v>
      </c>
      <c r="B5" s="45" t="s">
        <v>15</v>
      </c>
      <c r="C5" s="45" t="s">
        <v>16</v>
      </c>
      <c r="D5" s="9" t="s">
        <v>17</v>
      </c>
      <c r="E5" s="45" t="s">
        <v>18</v>
      </c>
      <c r="F5" s="48">
        <v>0.02583113425925926</v>
      </c>
      <c r="G5" s="9" t="str">
        <f t="shared" si="0"/>
        <v>3.31/km</v>
      </c>
      <c r="H5" s="10">
        <f t="shared" si="1"/>
        <v>0.00037905092592592504</v>
      </c>
      <c r="I5" s="10">
        <f>F5-INDEX($F$4:$F$858,MATCH(D5,$D$4:$D$858,0))</f>
        <v>0</v>
      </c>
    </row>
    <row r="6" spans="1:9" s="1" customFormat="1" ht="15" customHeight="1">
      <c r="A6" s="9">
        <v>3</v>
      </c>
      <c r="B6" s="45" t="s">
        <v>19</v>
      </c>
      <c r="C6" s="45" t="s">
        <v>20</v>
      </c>
      <c r="D6" s="9" t="s">
        <v>21</v>
      </c>
      <c r="E6" s="45" t="s">
        <v>22</v>
      </c>
      <c r="F6" s="48">
        <v>0.02650891203703704</v>
      </c>
      <c r="G6" s="9" t="str">
        <f t="shared" si="0"/>
        <v>3.36/km</v>
      </c>
      <c r="H6" s="10">
        <f t="shared" si="1"/>
        <v>0.0010568287037037057</v>
      </c>
      <c r="I6" s="10">
        <f>F6-INDEX($F$4:$F$858,MATCH(D6,$D$4:$D$858,0))</f>
        <v>0</v>
      </c>
    </row>
    <row r="7" spans="1:9" s="1" customFormat="1" ht="15" customHeight="1">
      <c r="A7" s="9">
        <v>4</v>
      </c>
      <c r="B7" s="45" t="s">
        <v>23</v>
      </c>
      <c r="C7" s="45" t="s">
        <v>24</v>
      </c>
      <c r="D7" s="9" t="s">
        <v>17</v>
      </c>
      <c r="E7" s="45" t="s">
        <v>22</v>
      </c>
      <c r="F7" s="48">
        <v>0.027089930555555558</v>
      </c>
      <c r="G7" s="9" t="str">
        <f t="shared" si="0"/>
        <v>3.41/km</v>
      </c>
      <c r="H7" s="10">
        <f t="shared" si="1"/>
        <v>0.0016378472222222246</v>
      </c>
      <c r="I7" s="10">
        <f>F7-INDEX($F$4:$F$858,MATCH(D7,$D$4:$D$858,0))</f>
        <v>0.0012587962962962995</v>
      </c>
    </row>
    <row r="8" spans="1:9" s="1" customFormat="1" ht="15" customHeight="1">
      <c r="A8" s="9">
        <v>5</v>
      </c>
      <c r="B8" s="45" t="s">
        <v>25</v>
      </c>
      <c r="C8" s="45" t="s">
        <v>24</v>
      </c>
      <c r="D8" s="9" t="s">
        <v>26</v>
      </c>
      <c r="E8" s="45" t="s">
        <v>22</v>
      </c>
      <c r="F8" s="48">
        <v>0.02765636574074074</v>
      </c>
      <c r="G8" s="9" t="str">
        <f t="shared" si="0"/>
        <v>3.45/km</v>
      </c>
      <c r="H8" s="10">
        <f t="shared" si="1"/>
        <v>0.002204282407407405</v>
      </c>
      <c r="I8" s="10">
        <f>F8-INDEX($F$4:$F$858,MATCH(D8,$D$4:$D$858,0))</f>
        <v>0</v>
      </c>
    </row>
    <row r="9" spans="1:9" s="1" customFormat="1" ht="15" customHeight="1">
      <c r="A9" s="9">
        <v>6</v>
      </c>
      <c r="B9" s="45" t="s">
        <v>27</v>
      </c>
      <c r="C9" s="45" t="s">
        <v>28</v>
      </c>
      <c r="D9" s="9" t="s">
        <v>17</v>
      </c>
      <c r="E9" s="45" t="s">
        <v>29</v>
      </c>
      <c r="F9" s="48">
        <v>0.027857060185185186</v>
      </c>
      <c r="G9" s="9" t="str">
        <f t="shared" si="0"/>
        <v>3.47/km</v>
      </c>
      <c r="H9" s="10">
        <f t="shared" si="1"/>
        <v>0.0024049768518518526</v>
      </c>
      <c r="I9" s="10">
        <f>F9-INDEX($F$4:$F$858,MATCH(D9,$D$4:$D$858,0))</f>
        <v>0.0020259259259259275</v>
      </c>
    </row>
    <row r="10" spans="1:9" s="1" customFormat="1" ht="15" customHeight="1">
      <c r="A10" s="9">
        <v>7</v>
      </c>
      <c r="B10" s="45" t="s">
        <v>30</v>
      </c>
      <c r="C10" s="45" t="s">
        <v>20</v>
      </c>
      <c r="D10" s="9" t="s">
        <v>26</v>
      </c>
      <c r="E10" s="45" t="s">
        <v>31</v>
      </c>
      <c r="F10" s="48">
        <v>0.028180671296296294</v>
      </c>
      <c r="G10" s="9" t="str">
        <f t="shared" si="0"/>
        <v>3.50/km</v>
      </c>
      <c r="H10" s="10">
        <f t="shared" si="1"/>
        <v>0.0027285879629629604</v>
      </c>
      <c r="I10" s="10">
        <f>F10-INDEX($F$4:$F$858,MATCH(D10,$D$4:$D$858,0))</f>
        <v>0.0005243055555555556</v>
      </c>
    </row>
    <row r="11" spans="1:9" s="1" customFormat="1" ht="15" customHeight="1">
      <c r="A11" s="9">
        <v>8</v>
      </c>
      <c r="B11" s="45" t="s">
        <v>32</v>
      </c>
      <c r="C11" s="45" t="s">
        <v>33</v>
      </c>
      <c r="D11" s="9" t="s">
        <v>13</v>
      </c>
      <c r="E11" s="45" t="s">
        <v>34</v>
      </c>
      <c r="F11" s="48">
        <v>0.028659490740740742</v>
      </c>
      <c r="G11" s="9" t="str">
        <f t="shared" si="0"/>
        <v>3.54/km</v>
      </c>
      <c r="H11" s="10">
        <f t="shared" si="1"/>
        <v>0.003207407407407409</v>
      </c>
      <c r="I11" s="10">
        <f>F11-INDEX($F$4:$F$858,MATCH(D11,$D$4:$D$858,0))</f>
        <v>0.003207407407407409</v>
      </c>
    </row>
    <row r="12" spans="1:9" s="1" customFormat="1" ht="15" customHeight="1">
      <c r="A12" s="9">
        <v>9</v>
      </c>
      <c r="B12" s="45" t="s">
        <v>35</v>
      </c>
      <c r="C12" s="45" t="s">
        <v>36</v>
      </c>
      <c r="D12" s="9" t="s">
        <v>17</v>
      </c>
      <c r="E12" s="45" t="s">
        <v>37</v>
      </c>
      <c r="F12" s="48">
        <v>0.028762731481481483</v>
      </c>
      <c r="G12" s="9" t="str">
        <f t="shared" si="0"/>
        <v>3.54/km</v>
      </c>
      <c r="H12" s="10">
        <f t="shared" si="1"/>
        <v>0.0033106481481481494</v>
      </c>
      <c r="I12" s="10">
        <f>F12-INDEX($F$4:$F$858,MATCH(D12,$D$4:$D$858,0))</f>
        <v>0.0029315972222222243</v>
      </c>
    </row>
    <row r="13" spans="1:9" s="1" customFormat="1" ht="15" customHeight="1">
      <c r="A13" s="9">
        <v>10</v>
      </c>
      <c r="B13" s="45" t="s">
        <v>38</v>
      </c>
      <c r="C13" s="45" t="s">
        <v>39</v>
      </c>
      <c r="D13" s="9" t="s">
        <v>40</v>
      </c>
      <c r="E13" s="45" t="s">
        <v>41</v>
      </c>
      <c r="F13" s="48">
        <v>0.028873958333333335</v>
      </c>
      <c r="G13" s="9" t="str">
        <f t="shared" si="0"/>
        <v>3.55/km</v>
      </c>
      <c r="H13" s="10">
        <f t="shared" si="1"/>
        <v>0.0034218750000000013</v>
      </c>
      <c r="I13" s="10">
        <f>F13-INDEX($F$4:$F$858,MATCH(D13,$D$4:$D$858,0))</f>
        <v>0</v>
      </c>
    </row>
    <row r="14" spans="1:9" s="1" customFormat="1" ht="15" customHeight="1">
      <c r="A14" s="9">
        <v>11</v>
      </c>
      <c r="B14" s="45" t="s">
        <v>42</v>
      </c>
      <c r="C14" s="45" t="s">
        <v>43</v>
      </c>
      <c r="D14" s="9" t="s">
        <v>17</v>
      </c>
      <c r="E14" s="45" t="s">
        <v>44</v>
      </c>
      <c r="F14" s="48">
        <v>0.029133564814814817</v>
      </c>
      <c r="G14" s="9" t="str">
        <f t="shared" si="0"/>
        <v>3.57/km</v>
      </c>
      <c r="H14" s="10">
        <f t="shared" si="1"/>
        <v>0.0036814814814814835</v>
      </c>
      <c r="I14" s="10">
        <f>F14-INDEX($F$4:$F$858,MATCH(D14,$D$4:$D$858,0))</f>
        <v>0.0033024305555555585</v>
      </c>
    </row>
    <row r="15" spans="1:9" s="1" customFormat="1" ht="15" customHeight="1">
      <c r="A15" s="9">
        <v>12</v>
      </c>
      <c r="B15" s="45" t="s">
        <v>45</v>
      </c>
      <c r="C15" s="45" t="s">
        <v>46</v>
      </c>
      <c r="D15" s="9" t="s">
        <v>17</v>
      </c>
      <c r="E15" s="45" t="s">
        <v>22</v>
      </c>
      <c r="F15" s="48">
        <v>0.029145833333333333</v>
      </c>
      <c r="G15" s="9" t="str">
        <f t="shared" si="0"/>
        <v>3.58/km</v>
      </c>
      <c r="H15" s="10">
        <f t="shared" si="1"/>
        <v>0.003693749999999999</v>
      </c>
      <c r="I15" s="10">
        <f>F15-INDEX($F$4:$F$858,MATCH(D15,$D$4:$D$858,0))</f>
        <v>0.003314699074074074</v>
      </c>
    </row>
    <row r="16" spans="1:9" s="1" customFormat="1" ht="15" customHeight="1">
      <c r="A16" s="9">
        <v>13</v>
      </c>
      <c r="B16" s="45" t="s">
        <v>47</v>
      </c>
      <c r="C16" s="45" t="s">
        <v>48</v>
      </c>
      <c r="D16" s="9" t="s">
        <v>26</v>
      </c>
      <c r="E16" s="45" t="s">
        <v>14</v>
      </c>
      <c r="F16" s="48">
        <v>0.029306365740740737</v>
      </c>
      <c r="G16" s="9" t="str">
        <f t="shared" si="0"/>
        <v>3.59/km</v>
      </c>
      <c r="H16" s="10">
        <f t="shared" si="1"/>
        <v>0.0038542824074074035</v>
      </c>
      <c r="I16" s="10">
        <f>F16-INDEX($F$4:$F$858,MATCH(D16,$D$4:$D$858,0))</f>
        <v>0.0016499999999999987</v>
      </c>
    </row>
    <row r="17" spans="1:9" s="1" customFormat="1" ht="15" customHeight="1">
      <c r="A17" s="9">
        <v>14</v>
      </c>
      <c r="B17" s="45" t="s">
        <v>49</v>
      </c>
      <c r="C17" s="45" t="s">
        <v>50</v>
      </c>
      <c r="D17" s="9" t="s">
        <v>40</v>
      </c>
      <c r="E17" s="45" t="s">
        <v>14</v>
      </c>
      <c r="F17" s="48">
        <v>0.029359375000000004</v>
      </c>
      <c r="G17" s="9" t="str">
        <f t="shared" si="0"/>
        <v>3.59/km</v>
      </c>
      <c r="H17" s="10">
        <f t="shared" si="1"/>
        <v>0.00390729166666667</v>
      </c>
      <c r="I17" s="10">
        <f>F17-INDEX($F$4:$F$858,MATCH(D17,$D$4:$D$858,0))</f>
        <v>0.0004854166666666687</v>
      </c>
    </row>
    <row r="18" spans="1:9" s="1" customFormat="1" ht="15" customHeight="1">
      <c r="A18" s="9">
        <v>15</v>
      </c>
      <c r="B18" s="45" t="s">
        <v>51</v>
      </c>
      <c r="C18" s="45" t="s">
        <v>52</v>
      </c>
      <c r="D18" s="9" t="s">
        <v>17</v>
      </c>
      <c r="E18" s="45" t="s">
        <v>53</v>
      </c>
      <c r="F18" s="48">
        <v>0.030089236111111112</v>
      </c>
      <c r="G18" s="9" t="str">
        <f t="shared" si="0"/>
        <v>4.05/km</v>
      </c>
      <c r="H18" s="10">
        <f t="shared" si="1"/>
        <v>0.004637152777777778</v>
      </c>
      <c r="I18" s="10">
        <f>F18-INDEX($F$4:$F$858,MATCH(D18,$D$4:$D$858,0))</f>
        <v>0.004258101851851853</v>
      </c>
    </row>
    <row r="19" spans="1:9" s="1" customFormat="1" ht="15" customHeight="1">
      <c r="A19" s="9">
        <v>16</v>
      </c>
      <c r="B19" s="45" t="s">
        <v>54</v>
      </c>
      <c r="C19" s="45" t="s">
        <v>55</v>
      </c>
      <c r="D19" s="9" t="s">
        <v>56</v>
      </c>
      <c r="E19" s="45" t="s">
        <v>29</v>
      </c>
      <c r="F19" s="48">
        <v>0.03023923611111111</v>
      </c>
      <c r="G19" s="9" t="str">
        <f t="shared" si="0"/>
        <v>4.07/km</v>
      </c>
      <c r="H19" s="10">
        <f t="shared" si="1"/>
        <v>0.004787152777777776</v>
      </c>
      <c r="I19" s="10">
        <f>F19-INDEX($F$4:$F$858,MATCH(D19,$D$4:$D$858,0))</f>
        <v>0</v>
      </c>
    </row>
    <row r="20" spans="1:9" s="1" customFormat="1" ht="15" customHeight="1">
      <c r="A20" s="9">
        <v>17</v>
      </c>
      <c r="B20" s="45" t="s">
        <v>57</v>
      </c>
      <c r="C20" s="45" t="s">
        <v>58</v>
      </c>
      <c r="D20" s="9" t="s">
        <v>13</v>
      </c>
      <c r="E20" s="45" t="s">
        <v>53</v>
      </c>
      <c r="F20" s="48">
        <v>0.03041516203703704</v>
      </c>
      <c r="G20" s="9" t="str">
        <f t="shared" si="0"/>
        <v>4.08/km</v>
      </c>
      <c r="H20" s="10">
        <f t="shared" si="1"/>
        <v>0.004963078703703706</v>
      </c>
      <c r="I20" s="10">
        <f>F20-INDEX($F$4:$F$858,MATCH(D20,$D$4:$D$858,0))</f>
        <v>0.004963078703703706</v>
      </c>
    </row>
    <row r="21" spans="1:9" s="1" customFormat="1" ht="15" customHeight="1">
      <c r="A21" s="9">
        <v>18</v>
      </c>
      <c r="B21" s="45" t="s">
        <v>59</v>
      </c>
      <c r="C21" s="45" t="s">
        <v>60</v>
      </c>
      <c r="D21" s="9" t="s">
        <v>40</v>
      </c>
      <c r="E21" s="45" t="s">
        <v>41</v>
      </c>
      <c r="F21" s="48">
        <v>0.030433101851851854</v>
      </c>
      <c r="G21" s="9" t="str">
        <f t="shared" si="0"/>
        <v>4.08/km</v>
      </c>
      <c r="H21" s="10">
        <f t="shared" si="1"/>
        <v>0.00498101851851852</v>
      </c>
      <c r="I21" s="10">
        <f>F21-INDEX($F$4:$F$858,MATCH(D21,$D$4:$D$858,0))</f>
        <v>0.0015591435185185187</v>
      </c>
    </row>
    <row r="22" spans="1:9" s="1" customFormat="1" ht="15" customHeight="1">
      <c r="A22" s="9">
        <v>19</v>
      </c>
      <c r="B22" s="45" t="s">
        <v>61</v>
      </c>
      <c r="C22" s="45" t="s">
        <v>62</v>
      </c>
      <c r="D22" s="9" t="s">
        <v>17</v>
      </c>
      <c r="E22" s="45" t="s">
        <v>63</v>
      </c>
      <c r="F22" s="48">
        <v>0.030520254629629633</v>
      </c>
      <c r="G22" s="9" t="str">
        <f t="shared" si="0"/>
        <v>4.09/km</v>
      </c>
      <c r="H22" s="10">
        <f t="shared" si="1"/>
        <v>0.0050681712962963</v>
      </c>
      <c r="I22" s="10">
        <f>F22-INDEX($F$4:$F$858,MATCH(D22,$D$4:$D$858,0))</f>
        <v>0.004689120370370375</v>
      </c>
    </row>
    <row r="23" spans="1:9" s="1" customFormat="1" ht="15" customHeight="1">
      <c r="A23" s="9">
        <v>20</v>
      </c>
      <c r="B23" s="45" t="s">
        <v>64</v>
      </c>
      <c r="C23" s="45" t="s">
        <v>62</v>
      </c>
      <c r="D23" s="9" t="s">
        <v>56</v>
      </c>
      <c r="E23" s="45" t="s">
        <v>53</v>
      </c>
      <c r="F23" s="48">
        <v>0.030585879629629633</v>
      </c>
      <c r="G23" s="9" t="str">
        <f t="shared" si="0"/>
        <v>4.09/km</v>
      </c>
      <c r="H23" s="10">
        <f t="shared" si="1"/>
        <v>0.0051337962962962995</v>
      </c>
      <c r="I23" s="10">
        <f>F23-INDEX($F$4:$F$858,MATCH(D23,$D$4:$D$858,0))</f>
        <v>0.0003466435185185239</v>
      </c>
    </row>
    <row r="24" spans="1:9" s="1" customFormat="1" ht="15" customHeight="1">
      <c r="A24" s="9">
        <v>21</v>
      </c>
      <c r="B24" s="45" t="s">
        <v>65</v>
      </c>
      <c r="C24" s="45" t="s">
        <v>66</v>
      </c>
      <c r="D24" s="9" t="s">
        <v>17</v>
      </c>
      <c r="E24" s="45" t="s">
        <v>22</v>
      </c>
      <c r="F24" s="48">
        <v>0.030794791666666665</v>
      </c>
      <c r="G24" s="9" t="str">
        <f t="shared" si="0"/>
        <v>4.11/km</v>
      </c>
      <c r="H24" s="10">
        <f t="shared" si="1"/>
        <v>0.005342708333333331</v>
      </c>
      <c r="I24" s="10">
        <f>F24-INDEX($F$4:$F$858,MATCH(D24,$D$4:$D$858,0))</f>
        <v>0.004963657407407406</v>
      </c>
    </row>
    <row r="25" spans="1:9" s="1" customFormat="1" ht="15" customHeight="1">
      <c r="A25" s="9">
        <v>22</v>
      </c>
      <c r="B25" s="45" t="s">
        <v>38</v>
      </c>
      <c r="C25" s="45" t="s">
        <v>67</v>
      </c>
      <c r="D25" s="9" t="s">
        <v>17</v>
      </c>
      <c r="E25" s="45" t="s">
        <v>18</v>
      </c>
      <c r="F25" s="48">
        <v>0.030966782407407408</v>
      </c>
      <c r="G25" s="9" t="str">
        <f t="shared" si="0"/>
        <v>4.12/km</v>
      </c>
      <c r="H25" s="10">
        <f t="shared" si="1"/>
        <v>0.005514699074074075</v>
      </c>
      <c r="I25" s="10">
        <f>F25-INDEX($F$4:$F$858,MATCH(D25,$D$4:$D$858,0))</f>
        <v>0.00513564814814815</v>
      </c>
    </row>
    <row r="26" spans="1:9" s="1" customFormat="1" ht="15" customHeight="1">
      <c r="A26" s="9">
        <v>23</v>
      </c>
      <c r="B26" s="45" t="s">
        <v>68</v>
      </c>
      <c r="C26" s="45" t="s">
        <v>69</v>
      </c>
      <c r="D26" s="9" t="s">
        <v>21</v>
      </c>
      <c r="E26" s="45" t="s">
        <v>70</v>
      </c>
      <c r="F26" s="48">
        <v>0.031086805555555555</v>
      </c>
      <c r="G26" s="9" t="str">
        <f t="shared" si="0"/>
        <v>4.13/km</v>
      </c>
      <c r="H26" s="10">
        <f t="shared" si="1"/>
        <v>0.0056347222222222215</v>
      </c>
      <c r="I26" s="10">
        <f>F26-INDEX($F$4:$F$858,MATCH(D26,$D$4:$D$858,0))</f>
        <v>0.004577893518518516</v>
      </c>
    </row>
    <row r="27" spans="1:9" s="2" customFormat="1" ht="15" customHeight="1">
      <c r="A27" s="9">
        <v>24</v>
      </c>
      <c r="B27" s="45" t="s">
        <v>71</v>
      </c>
      <c r="C27" s="45" t="s">
        <v>72</v>
      </c>
      <c r="D27" s="9" t="s">
        <v>21</v>
      </c>
      <c r="E27" s="45" t="s">
        <v>41</v>
      </c>
      <c r="F27" s="48">
        <v>0.031428125</v>
      </c>
      <c r="G27" s="9" t="str">
        <f t="shared" si="0"/>
        <v>4.16/km</v>
      </c>
      <c r="H27" s="10">
        <f t="shared" si="1"/>
        <v>0.005976041666666668</v>
      </c>
      <c r="I27" s="10">
        <f>F27-INDEX($F$4:$F$858,MATCH(D27,$D$4:$D$858,0))</f>
        <v>0.004919212962962962</v>
      </c>
    </row>
    <row r="28" spans="1:9" s="1" customFormat="1" ht="15" customHeight="1">
      <c r="A28" s="9">
        <v>25</v>
      </c>
      <c r="B28" s="45" t="s">
        <v>73</v>
      </c>
      <c r="C28" s="45" t="s">
        <v>74</v>
      </c>
      <c r="D28" s="9" t="s">
        <v>56</v>
      </c>
      <c r="E28" s="45" t="s">
        <v>75</v>
      </c>
      <c r="F28" s="48">
        <v>0.03144548611111111</v>
      </c>
      <c r="G28" s="9" t="str">
        <f t="shared" si="0"/>
        <v>4.16/km</v>
      </c>
      <c r="H28" s="10">
        <f t="shared" si="1"/>
        <v>0.005993402777777775</v>
      </c>
      <c r="I28" s="10">
        <f>F28-INDEX($F$4:$F$858,MATCH(D28,$D$4:$D$858,0))</f>
        <v>0.001206249999999999</v>
      </c>
    </row>
    <row r="29" spans="1:9" s="1" customFormat="1" ht="15" customHeight="1">
      <c r="A29" s="9">
        <v>26</v>
      </c>
      <c r="B29" s="45" t="s">
        <v>76</v>
      </c>
      <c r="C29" s="45" t="s">
        <v>20</v>
      </c>
      <c r="D29" s="9" t="s">
        <v>21</v>
      </c>
      <c r="E29" s="45" t="s">
        <v>18</v>
      </c>
      <c r="F29" s="48">
        <v>0.031522337962962964</v>
      </c>
      <c r="G29" s="9" t="str">
        <f t="shared" si="0"/>
        <v>4.17/km</v>
      </c>
      <c r="H29" s="10">
        <f t="shared" si="1"/>
        <v>0.00607025462962963</v>
      </c>
      <c r="I29" s="10">
        <f>F29-INDEX($F$4:$F$858,MATCH(D29,$D$4:$D$858,0))</f>
        <v>0.005013425925925925</v>
      </c>
    </row>
    <row r="30" spans="1:9" s="1" customFormat="1" ht="15" customHeight="1">
      <c r="A30" s="9">
        <v>27</v>
      </c>
      <c r="B30" s="45" t="s">
        <v>77</v>
      </c>
      <c r="C30" s="45" t="s">
        <v>78</v>
      </c>
      <c r="D30" s="9" t="s">
        <v>40</v>
      </c>
      <c r="E30" s="45" t="s">
        <v>37</v>
      </c>
      <c r="F30" s="48">
        <v>0.03161793981481482</v>
      </c>
      <c r="G30" s="9" t="str">
        <f t="shared" si="0"/>
        <v>4.18/km</v>
      </c>
      <c r="H30" s="10">
        <f t="shared" si="1"/>
        <v>0.006165856481481484</v>
      </c>
      <c r="I30" s="10">
        <f>F30-INDEX($F$4:$F$858,MATCH(D30,$D$4:$D$858,0))</f>
        <v>0.0027439814814814827</v>
      </c>
    </row>
    <row r="31" spans="1:9" s="1" customFormat="1" ht="15" customHeight="1">
      <c r="A31" s="9">
        <v>28</v>
      </c>
      <c r="B31" s="45" t="s">
        <v>79</v>
      </c>
      <c r="C31" s="45" t="s">
        <v>80</v>
      </c>
      <c r="D31" s="9" t="s">
        <v>56</v>
      </c>
      <c r="E31" s="45" t="s">
        <v>81</v>
      </c>
      <c r="F31" s="48">
        <v>0.03175</v>
      </c>
      <c r="G31" s="9" t="str">
        <f t="shared" si="0"/>
        <v>4.19/km</v>
      </c>
      <c r="H31" s="10">
        <f t="shared" si="1"/>
        <v>0.006297916666666667</v>
      </c>
      <c r="I31" s="10">
        <f>F31-INDEX($F$4:$F$858,MATCH(D31,$D$4:$D$858,0))</f>
        <v>0.0015107638888888913</v>
      </c>
    </row>
    <row r="32" spans="1:9" s="1" customFormat="1" ht="15" customHeight="1">
      <c r="A32" s="9">
        <v>29</v>
      </c>
      <c r="B32" s="45" t="s">
        <v>82</v>
      </c>
      <c r="C32" s="45" t="s">
        <v>83</v>
      </c>
      <c r="D32" s="9" t="s">
        <v>26</v>
      </c>
      <c r="E32" s="45" t="s">
        <v>84</v>
      </c>
      <c r="F32" s="48">
        <v>0.0318037037037037</v>
      </c>
      <c r="G32" s="9" t="str">
        <f t="shared" si="0"/>
        <v>4.19/km</v>
      </c>
      <c r="H32" s="10">
        <f aca="true" t="shared" si="2" ref="H32:H78">F32-$F$4</f>
        <v>0.006351620370370369</v>
      </c>
      <c r="I32" s="10">
        <f>F32-INDEX($F$4:$F$858,MATCH(D32,$D$4:$D$858,0))</f>
        <v>0.004147337962962964</v>
      </c>
    </row>
    <row r="33" spans="1:9" s="1" customFormat="1" ht="15" customHeight="1">
      <c r="A33" s="9">
        <v>30</v>
      </c>
      <c r="B33" s="45" t="s">
        <v>85</v>
      </c>
      <c r="C33" s="45" t="s">
        <v>24</v>
      </c>
      <c r="D33" s="9" t="s">
        <v>40</v>
      </c>
      <c r="E33" s="45" t="s">
        <v>18</v>
      </c>
      <c r="F33" s="48">
        <v>0.03209236111111111</v>
      </c>
      <c r="G33" s="9" t="str">
        <f t="shared" si="0"/>
        <v>4.22/km</v>
      </c>
      <c r="H33" s="10">
        <f t="shared" si="2"/>
        <v>0.00664027777777778</v>
      </c>
      <c r="I33" s="10">
        <f>F33-INDEX($F$4:$F$858,MATCH(D33,$D$4:$D$858,0))</f>
        <v>0.0032184027777777784</v>
      </c>
    </row>
    <row r="34" spans="1:9" s="1" customFormat="1" ht="15" customHeight="1">
      <c r="A34" s="9">
        <v>31</v>
      </c>
      <c r="B34" s="45" t="s">
        <v>86</v>
      </c>
      <c r="C34" s="45" t="s">
        <v>87</v>
      </c>
      <c r="D34" s="9" t="s">
        <v>21</v>
      </c>
      <c r="E34" s="45" t="s">
        <v>88</v>
      </c>
      <c r="F34" s="48">
        <v>0.03227766203703703</v>
      </c>
      <c r="G34" s="9" t="str">
        <f t="shared" si="0"/>
        <v>4.23/km</v>
      </c>
      <c r="H34" s="10">
        <f t="shared" si="2"/>
        <v>0.006825578703703698</v>
      </c>
      <c r="I34" s="10">
        <f>F34-INDEX($F$4:$F$858,MATCH(D34,$D$4:$D$858,0))</f>
        <v>0.005768749999999993</v>
      </c>
    </row>
    <row r="35" spans="1:9" s="1" customFormat="1" ht="15" customHeight="1">
      <c r="A35" s="9">
        <v>32</v>
      </c>
      <c r="B35" s="45" t="s">
        <v>89</v>
      </c>
      <c r="C35" s="45" t="s">
        <v>90</v>
      </c>
      <c r="D35" s="9" t="s">
        <v>13</v>
      </c>
      <c r="E35" s="45" t="s">
        <v>53</v>
      </c>
      <c r="F35" s="48">
        <v>0.03229664351851852</v>
      </c>
      <c r="G35" s="9" t="str">
        <f t="shared" si="0"/>
        <v>4.23/km</v>
      </c>
      <c r="H35" s="10">
        <f t="shared" si="2"/>
        <v>0.006844560185185186</v>
      </c>
      <c r="I35" s="10">
        <f>F35-INDEX($F$4:$F$858,MATCH(D35,$D$4:$D$858,0))</f>
        <v>0.006844560185185186</v>
      </c>
    </row>
    <row r="36" spans="1:9" s="1" customFormat="1" ht="15" customHeight="1">
      <c r="A36" s="9">
        <v>33</v>
      </c>
      <c r="B36" s="45" t="s">
        <v>91</v>
      </c>
      <c r="C36" s="45" t="s">
        <v>92</v>
      </c>
      <c r="D36" s="9" t="s">
        <v>13</v>
      </c>
      <c r="E36" s="45" t="s">
        <v>53</v>
      </c>
      <c r="F36" s="48">
        <v>0.03230532407407407</v>
      </c>
      <c r="G36" s="9" t="str">
        <f t="shared" si="0"/>
        <v>4.23/km</v>
      </c>
      <c r="H36" s="10">
        <f t="shared" si="2"/>
        <v>0.006853240740740736</v>
      </c>
      <c r="I36" s="10">
        <f>F36-INDEX($F$4:$F$858,MATCH(D36,$D$4:$D$858,0))</f>
        <v>0.006853240740740736</v>
      </c>
    </row>
    <row r="37" spans="1:9" s="1" customFormat="1" ht="15" customHeight="1">
      <c r="A37" s="9">
        <v>34</v>
      </c>
      <c r="B37" s="45" t="s">
        <v>93</v>
      </c>
      <c r="C37" s="45" t="s">
        <v>94</v>
      </c>
      <c r="D37" s="9" t="s">
        <v>56</v>
      </c>
      <c r="E37" s="45" t="s">
        <v>41</v>
      </c>
      <c r="F37" s="48">
        <v>0.032328125</v>
      </c>
      <c r="G37" s="9" t="str">
        <f t="shared" si="0"/>
        <v>4.23/km</v>
      </c>
      <c r="H37" s="10">
        <f t="shared" si="2"/>
        <v>0.006876041666666666</v>
      </c>
      <c r="I37" s="10">
        <f>F37-INDEX($F$4:$F$858,MATCH(D37,$D$4:$D$858,0))</f>
        <v>0.00208888888888889</v>
      </c>
    </row>
    <row r="38" spans="1:9" s="1" customFormat="1" ht="15" customHeight="1">
      <c r="A38" s="9">
        <v>35</v>
      </c>
      <c r="B38" s="45" t="s">
        <v>95</v>
      </c>
      <c r="C38" s="45" t="s">
        <v>90</v>
      </c>
      <c r="D38" s="9" t="s">
        <v>17</v>
      </c>
      <c r="E38" s="45" t="s">
        <v>53</v>
      </c>
      <c r="F38" s="48">
        <v>0.03235289351851852</v>
      </c>
      <c r="G38" s="9" t="str">
        <f t="shared" si="0"/>
        <v>4.24/km</v>
      </c>
      <c r="H38" s="10">
        <f t="shared" si="2"/>
        <v>0.006900810185185187</v>
      </c>
      <c r="I38" s="10">
        <f>F38-INDEX($F$4:$F$858,MATCH(D38,$D$4:$D$858,0))</f>
        <v>0.006521759259259262</v>
      </c>
    </row>
    <row r="39" spans="1:9" s="1" customFormat="1" ht="15" customHeight="1">
      <c r="A39" s="9">
        <v>36</v>
      </c>
      <c r="B39" s="45" t="s">
        <v>96</v>
      </c>
      <c r="C39" s="45" t="s">
        <v>69</v>
      </c>
      <c r="D39" s="9" t="s">
        <v>40</v>
      </c>
      <c r="E39" s="45" t="s">
        <v>18</v>
      </c>
      <c r="F39" s="48">
        <v>0.03258564814814815</v>
      </c>
      <c r="G39" s="9" t="str">
        <f t="shared" si="0"/>
        <v>4.26/km</v>
      </c>
      <c r="H39" s="10">
        <f t="shared" si="2"/>
        <v>0.007133564814814815</v>
      </c>
      <c r="I39" s="10">
        <f>F39-INDEX($F$4:$F$858,MATCH(D39,$D$4:$D$858,0))</f>
        <v>0.0037116898148148135</v>
      </c>
    </row>
    <row r="40" spans="1:9" s="1" customFormat="1" ht="15" customHeight="1">
      <c r="A40" s="9">
        <v>37</v>
      </c>
      <c r="B40" s="45" t="s">
        <v>97</v>
      </c>
      <c r="C40" s="45" t="s">
        <v>52</v>
      </c>
      <c r="D40" s="9" t="s">
        <v>26</v>
      </c>
      <c r="E40" s="45" t="s">
        <v>88</v>
      </c>
      <c r="F40" s="48">
        <v>0.03271412037037037</v>
      </c>
      <c r="G40" s="9" t="str">
        <f t="shared" si="0"/>
        <v>4.27/km</v>
      </c>
      <c r="H40" s="10">
        <f t="shared" si="2"/>
        <v>0.007262037037037039</v>
      </c>
      <c r="I40" s="10">
        <f>F40-INDEX($F$4:$F$858,MATCH(D40,$D$4:$D$858,0))</f>
        <v>0.005057754629629634</v>
      </c>
    </row>
    <row r="41" spans="1:9" s="1" customFormat="1" ht="15" customHeight="1">
      <c r="A41" s="9">
        <v>38</v>
      </c>
      <c r="B41" s="45" t="s">
        <v>98</v>
      </c>
      <c r="C41" s="45" t="s">
        <v>99</v>
      </c>
      <c r="D41" s="9" t="s">
        <v>17</v>
      </c>
      <c r="E41" s="45" t="s">
        <v>14</v>
      </c>
      <c r="F41" s="48">
        <v>0.03281608796296296</v>
      </c>
      <c r="G41" s="9" t="str">
        <f t="shared" si="0"/>
        <v>4.27/km</v>
      </c>
      <c r="H41" s="10">
        <f t="shared" si="2"/>
        <v>0.007364004629629627</v>
      </c>
      <c r="I41" s="10">
        <f>F41-INDEX($F$4:$F$858,MATCH(D41,$D$4:$D$858,0))</f>
        <v>0.0069849537037037016</v>
      </c>
    </row>
    <row r="42" spans="1:9" s="1" customFormat="1" ht="15" customHeight="1">
      <c r="A42" s="9">
        <v>39</v>
      </c>
      <c r="B42" s="45" t="s">
        <v>100</v>
      </c>
      <c r="C42" s="45" t="s">
        <v>74</v>
      </c>
      <c r="D42" s="9" t="s">
        <v>26</v>
      </c>
      <c r="E42" s="45" t="s">
        <v>18</v>
      </c>
      <c r="F42" s="48">
        <v>0.03283865740740741</v>
      </c>
      <c r="G42" s="9" t="str">
        <f t="shared" si="0"/>
        <v>4.28/km</v>
      </c>
      <c r="H42" s="10">
        <f t="shared" si="2"/>
        <v>0.007386574074074073</v>
      </c>
      <c r="I42" s="10">
        <f>F42-INDEX($F$4:$F$858,MATCH(D42,$D$4:$D$858,0))</f>
        <v>0.005182291666666668</v>
      </c>
    </row>
    <row r="43" spans="1:9" s="1" customFormat="1" ht="15" customHeight="1">
      <c r="A43" s="9">
        <v>40</v>
      </c>
      <c r="B43" s="45" t="s">
        <v>101</v>
      </c>
      <c r="C43" s="45" t="s">
        <v>102</v>
      </c>
      <c r="D43" s="9" t="s">
        <v>40</v>
      </c>
      <c r="E43" s="45" t="s">
        <v>14</v>
      </c>
      <c r="F43" s="48">
        <v>0.03327743055555556</v>
      </c>
      <c r="G43" s="9" t="str">
        <f t="shared" si="0"/>
        <v>4.31/km</v>
      </c>
      <c r="H43" s="10">
        <f t="shared" si="2"/>
        <v>0.007825347222222223</v>
      </c>
      <c r="I43" s="10">
        <f>F43-INDEX($F$4:$F$858,MATCH(D43,$D$4:$D$858,0))</f>
        <v>0.004403472222222222</v>
      </c>
    </row>
    <row r="44" spans="1:9" s="1" customFormat="1" ht="15" customHeight="1">
      <c r="A44" s="9">
        <v>41</v>
      </c>
      <c r="B44" s="45" t="s">
        <v>103</v>
      </c>
      <c r="C44" s="45" t="s">
        <v>104</v>
      </c>
      <c r="D44" s="9" t="s">
        <v>13</v>
      </c>
      <c r="E44" s="45" t="s">
        <v>53</v>
      </c>
      <c r="F44" s="48">
        <v>0.033284143518518515</v>
      </c>
      <c r="G44" s="9" t="str">
        <f t="shared" si="0"/>
        <v>4.31/km</v>
      </c>
      <c r="H44" s="10">
        <f t="shared" si="2"/>
        <v>0.007832060185185181</v>
      </c>
      <c r="I44" s="10">
        <f>F44-INDEX($F$4:$F$858,MATCH(D44,$D$4:$D$858,0))</f>
        <v>0.007832060185185181</v>
      </c>
    </row>
    <row r="45" spans="1:9" s="1" customFormat="1" ht="15" customHeight="1">
      <c r="A45" s="9">
        <v>42</v>
      </c>
      <c r="B45" s="45" t="s">
        <v>45</v>
      </c>
      <c r="C45" s="45" t="s">
        <v>105</v>
      </c>
      <c r="D45" s="9" t="s">
        <v>21</v>
      </c>
      <c r="E45" s="45" t="s">
        <v>22</v>
      </c>
      <c r="F45" s="48">
        <v>0.03332476851851852</v>
      </c>
      <c r="G45" s="9" t="str">
        <f t="shared" si="0"/>
        <v>4.32/km</v>
      </c>
      <c r="H45" s="10">
        <f t="shared" si="2"/>
        <v>0.007872685185185184</v>
      </c>
      <c r="I45" s="10">
        <f>F45-INDEX($F$4:$F$858,MATCH(D45,$D$4:$D$858,0))</f>
        <v>0.006815856481481478</v>
      </c>
    </row>
    <row r="46" spans="1:9" s="1" customFormat="1" ht="15" customHeight="1">
      <c r="A46" s="9">
        <v>43</v>
      </c>
      <c r="B46" s="45" t="s">
        <v>106</v>
      </c>
      <c r="C46" s="45" t="s">
        <v>60</v>
      </c>
      <c r="D46" s="9" t="s">
        <v>26</v>
      </c>
      <c r="E46" s="45" t="s">
        <v>18</v>
      </c>
      <c r="F46" s="48">
        <v>0.03333576388888889</v>
      </c>
      <c r="G46" s="9" t="str">
        <f t="shared" si="0"/>
        <v>4.32/km</v>
      </c>
      <c r="H46" s="10">
        <f t="shared" si="2"/>
        <v>0.007883680555555557</v>
      </c>
      <c r="I46" s="10">
        <f>F46-INDEX($F$4:$F$858,MATCH(D46,$D$4:$D$858,0))</f>
        <v>0.005679398148148152</v>
      </c>
    </row>
    <row r="47" spans="1:9" s="1" customFormat="1" ht="15" customHeight="1">
      <c r="A47" s="9">
        <v>44</v>
      </c>
      <c r="B47" s="45" t="s">
        <v>107</v>
      </c>
      <c r="C47" s="45" t="s">
        <v>108</v>
      </c>
      <c r="D47" s="9" t="s">
        <v>56</v>
      </c>
      <c r="E47" s="45" t="s">
        <v>109</v>
      </c>
      <c r="F47" s="48">
        <v>0.033553703703703704</v>
      </c>
      <c r="G47" s="9" t="str">
        <f t="shared" si="0"/>
        <v>4.33/km</v>
      </c>
      <c r="H47" s="10">
        <f t="shared" si="2"/>
        <v>0.00810162037037037</v>
      </c>
      <c r="I47" s="10">
        <f>F47-INDEX($F$4:$F$858,MATCH(D47,$D$4:$D$858,0))</f>
        <v>0.0033144675925925945</v>
      </c>
    </row>
    <row r="48" spans="1:9" s="1" customFormat="1" ht="15" customHeight="1">
      <c r="A48" s="9">
        <v>45</v>
      </c>
      <c r="B48" s="45" t="s">
        <v>110</v>
      </c>
      <c r="C48" s="45" t="s">
        <v>24</v>
      </c>
      <c r="D48" s="9" t="s">
        <v>26</v>
      </c>
      <c r="E48" s="45" t="s">
        <v>53</v>
      </c>
      <c r="F48" s="48">
        <v>0.03383263888888889</v>
      </c>
      <c r="G48" s="9" t="str">
        <f t="shared" si="0"/>
        <v>4.36/km</v>
      </c>
      <c r="H48" s="10">
        <f t="shared" si="2"/>
        <v>0.008380555555555558</v>
      </c>
      <c r="I48" s="10">
        <f>F48-INDEX($F$4:$F$858,MATCH(D48,$D$4:$D$858,0))</f>
        <v>0.006176273148148153</v>
      </c>
    </row>
    <row r="49" spans="1:9" s="1" customFormat="1" ht="15" customHeight="1">
      <c r="A49" s="9">
        <v>46</v>
      </c>
      <c r="B49" s="45" t="s">
        <v>111</v>
      </c>
      <c r="C49" s="45" t="s">
        <v>46</v>
      </c>
      <c r="D49" s="9" t="s">
        <v>17</v>
      </c>
      <c r="E49" s="45" t="s">
        <v>84</v>
      </c>
      <c r="F49" s="48">
        <v>0.03394849537037037</v>
      </c>
      <c r="G49" s="9" t="str">
        <f t="shared" si="0"/>
        <v>4.37/km</v>
      </c>
      <c r="H49" s="10">
        <f t="shared" si="2"/>
        <v>0.008496412037037035</v>
      </c>
      <c r="I49" s="10">
        <f>F49-INDEX($F$4:$F$858,MATCH(D49,$D$4:$D$858,0))</f>
        <v>0.00811736111111111</v>
      </c>
    </row>
    <row r="50" spans="1:9" s="1" customFormat="1" ht="15" customHeight="1">
      <c r="A50" s="9">
        <v>47</v>
      </c>
      <c r="B50" s="45" t="s">
        <v>112</v>
      </c>
      <c r="C50" s="45" t="s">
        <v>113</v>
      </c>
      <c r="D50" s="9" t="s">
        <v>114</v>
      </c>
      <c r="E50" s="45" t="s">
        <v>115</v>
      </c>
      <c r="F50" s="48">
        <v>0.03399467592592593</v>
      </c>
      <c r="G50" s="9" t="str">
        <f t="shared" si="0"/>
        <v>4.37/km</v>
      </c>
      <c r="H50" s="10">
        <f t="shared" si="2"/>
        <v>0.008542592592592595</v>
      </c>
      <c r="I50" s="10">
        <f>F50-INDEX($F$4:$F$858,MATCH(D50,$D$4:$D$858,0))</f>
        <v>0</v>
      </c>
    </row>
    <row r="51" spans="1:9" s="1" customFormat="1" ht="15" customHeight="1">
      <c r="A51" s="9">
        <v>48</v>
      </c>
      <c r="B51" s="45" t="s">
        <v>116</v>
      </c>
      <c r="C51" s="45" t="s">
        <v>117</v>
      </c>
      <c r="D51" s="9" t="s">
        <v>118</v>
      </c>
      <c r="E51" s="45" t="s">
        <v>41</v>
      </c>
      <c r="F51" s="48">
        <v>0.03417673611111111</v>
      </c>
      <c r="G51" s="9" t="str">
        <f t="shared" si="0"/>
        <v>4.39/km</v>
      </c>
      <c r="H51" s="10">
        <f t="shared" si="2"/>
        <v>0.008724652777777779</v>
      </c>
      <c r="I51" s="10">
        <f>F51-INDEX($F$4:$F$858,MATCH(D51,$D$4:$D$858,0))</f>
        <v>0</v>
      </c>
    </row>
    <row r="52" spans="1:9" s="1" customFormat="1" ht="15" customHeight="1">
      <c r="A52" s="9">
        <v>49</v>
      </c>
      <c r="B52" s="45" t="s">
        <v>119</v>
      </c>
      <c r="C52" s="45" t="s">
        <v>120</v>
      </c>
      <c r="D52" s="9" t="s">
        <v>121</v>
      </c>
      <c r="E52" s="45" t="s">
        <v>63</v>
      </c>
      <c r="F52" s="48">
        <v>0.03432037037037037</v>
      </c>
      <c r="G52" s="9" t="str">
        <f t="shared" si="0"/>
        <v>4.40/km</v>
      </c>
      <c r="H52" s="10">
        <f t="shared" si="2"/>
        <v>0.008868287037037036</v>
      </c>
      <c r="I52" s="10">
        <f>F52-INDEX($F$4:$F$858,MATCH(D52,$D$4:$D$858,0))</f>
        <v>0</v>
      </c>
    </row>
    <row r="53" spans="1:9" s="3" customFormat="1" ht="15" customHeight="1">
      <c r="A53" s="9">
        <v>50</v>
      </c>
      <c r="B53" s="45" t="s">
        <v>122</v>
      </c>
      <c r="C53" s="45" t="s">
        <v>123</v>
      </c>
      <c r="D53" s="9" t="s">
        <v>121</v>
      </c>
      <c r="E53" s="45" t="s">
        <v>124</v>
      </c>
      <c r="F53" s="48">
        <v>0.034433217592592595</v>
      </c>
      <c r="G53" s="9" t="str">
        <f t="shared" si="0"/>
        <v>4.41/km</v>
      </c>
      <c r="H53" s="10">
        <f t="shared" si="2"/>
        <v>0.008981134259259262</v>
      </c>
      <c r="I53" s="10">
        <f>F53-INDEX($F$4:$F$858,MATCH(D53,$D$4:$D$858,0))</f>
        <v>0.00011284722222222598</v>
      </c>
    </row>
    <row r="54" spans="1:9" s="1" customFormat="1" ht="15" customHeight="1">
      <c r="A54" s="9">
        <v>51</v>
      </c>
      <c r="B54" s="45" t="s">
        <v>125</v>
      </c>
      <c r="C54" s="45" t="s">
        <v>69</v>
      </c>
      <c r="D54" s="9" t="s">
        <v>40</v>
      </c>
      <c r="E54" s="45" t="s">
        <v>29</v>
      </c>
      <c r="F54" s="48">
        <v>0.03449826388888889</v>
      </c>
      <c r="G54" s="9" t="str">
        <f t="shared" si="0"/>
        <v>4.41/km</v>
      </c>
      <c r="H54" s="10">
        <f t="shared" si="2"/>
        <v>0.009046180555555554</v>
      </c>
      <c r="I54" s="10">
        <f>F54-INDEX($F$4:$F$858,MATCH(D54,$D$4:$D$858,0))</f>
        <v>0.0056243055555555525</v>
      </c>
    </row>
    <row r="55" spans="1:9" s="1" customFormat="1" ht="15" customHeight="1">
      <c r="A55" s="9">
        <v>52</v>
      </c>
      <c r="B55" s="45" t="s">
        <v>126</v>
      </c>
      <c r="C55" s="45" t="s">
        <v>127</v>
      </c>
      <c r="D55" s="9" t="s">
        <v>118</v>
      </c>
      <c r="E55" s="45" t="s">
        <v>41</v>
      </c>
      <c r="F55" s="48">
        <v>0.03467060185185185</v>
      </c>
      <c r="G55" s="9" t="str">
        <f t="shared" si="0"/>
        <v>4.43/km</v>
      </c>
      <c r="H55" s="10">
        <f t="shared" si="2"/>
        <v>0.009218518518518515</v>
      </c>
      <c r="I55" s="10">
        <f>F55-INDEX($F$4:$F$858,MATCH(D55,$D$4:$D$858,0))</f>
        <v>0.0004938657407407357</v>
      </c>
    </row>
    <row r="56" spans="1:9" s="1" customFormat="1" ht="15" customHeight="1">
      <c r="A56" s="9">
        <v>53</v>
      </c>
      <c r="B56" s="45" t="s">
        <v>128</v>
      </c>
      <c r="C56" s="45" t="s">
        <v>129</v>
      </c>
      <c r="D56" s="9" t="s">
        <v>26</v>
      </c>
      <c r="E56" s="45" t="s">
        <v>70</v>
      </c>
      <c r="F56" s="48">
        <v>0.034687615740740745</v>
      </c>
      <c r="G56" s="9" t="str">
        <f t="shared" si="0"/>
        <v>4.43/km</v>
      </c>
      <c r="H56" s="10">
        <f t="shared" si="2"/>
        <v>0.009235532407407411</v>
      </c>
      <c r="I56" s="10">
        <f>F56-INDEX($F$4:$F$858,MATCH(D56,$D$4:$D$858,0))</f>
        <v>0.007031250000000006</v>
      </c>
    </row>
    <row r="57" spans="1:9" s="1" customFormat="1" ht="15" customHeight="1">
      <c r="A57" s="9">
        <v>54</v>
      </c>
      <c r="B57" s="45" t="s">
        <v>130</v>
      </c>
      <c r="C57" s="45" t="s">
        <v>131</v>
      </c>
      <c r="D57" s="9" t="s">
        <v>132</v>
      </c>
      <c r="E57" s="45" t="s">
        <v>88</v>
      </c>
      <c r="F57" s="48">
        <v>0.034815625</v>
      </c>
      <c r="G57" s="9" t="str">
        <f t="shared" si="0"/>
        <v>4.44/km</v>
      </c>
      <c r="H57" s="10">
        <f t="shared" si="2"/>
        <v>0.00936354166666667</v>
      </c>
      <c r="I57" s="10">
        <f>F57-INDEX($F$4:$F$858,MATCH(D57,$D$4:$D$858,0))</f>
        <v>0</v>
      </c>
    </row>
    <row r="58" spans="1:9" s="1" customFormat="1" ht="15" customHeight="1">
      <c r="A58" s="9">
        <v>55</v>
      </c>
      <c r="B58" s="45" t="s">
        <v>133</v>
      </c>
      <c r="C58" s="45" t="s">
        <v>134</v>
      </c>
      <c r="D58" s="9" t="s">
        <v>21</v>
      </c>
      <c r="E58" s="45" t="s">
        <v>81</v>
      </c>
      <c r="F58" s="48">
        <v>0.034846064814814816</v>
      </c>
      <c r="G58" s="9" t="str">
        <f t="shared" si="0"/>
        <v>4.44/km</v>
      </c>
      <c r="H58" s="10">
        <f t="shared" si="2"/>
        <v>0.009393981481481482</v>
      </c>
      <c r="I58" s="10">
        <f>F58-INDEX($F$4:$F$858,MATCH(D58,$D$4:$D$858,0))</f>
        <v>0.008337152777777777</v>
      </c>
    </row>
    <row r="59" spans="1:9" s="1" customFormat="1" ht="15" customHeight="1">
      <c r="A59" s="9">
        <v>56</v>
      </c>
      <c r="B59" s="45" t="s">
        <v>135</v>
      </c>
      <c r="C59" s="45" t="s">
        <v>60</v>
      </c>
      <c r="D59" s="9" t="s">
        <v>40</v>
      </c>
      <c r="E59" s="45" t="s">
        <v>31</v>
      </c>
      <c r="F59" s="48">
        <v>0.03515509259259259</v>
      </c>
      <c r="G59" s="9" t="str">
        <f t="shared" si="0"/>
        <v>4.47/km</v>
      </c>
      <c r="H59" s="10">
        <f t="shared" si="2"/>
        <v>0.009703009259259258</v>
      </c>
      <c r="I59" s="10">
        <f>F59-INDEX($F$4:$F$858,MATCH(D59,$D$4:$D$858,0))</f>
        <v>0.006281134259259257</v>
      </c>
    </row>
    <row r="60" spans="1:9" s="1" customFormat="1" ht="15" customHeight="1">
      <c r="A60" s="9">
        <v>57</v>
      </c>
      <c r="B60" s="45" t="s">
        <v>136</v>
      </c>
      <c r="C60" s="45" t="s">
        <v>137</v>
      </c>
      <c r="D60" s="9" t="s">
        <v>56</v>
      </c>
      <c r="E60" s="45" t="s">
        <v>53</v>
      </c>
      <c r="F60" s="48">
        <v>0.03544282407407407</v>
      </c>
      <c r="G60" s="9" t="str">
        <f t="shared" si="0"/>
        <v>4.49/km</v>
      </c>
      <c r="H60" s="10">
        <f t="shared" si="2"/>
        <v>0.009990740740740738</v>
      </c>
      <c r="I60" s="10">
        <f>F60-INDEX($F$4:$F$858,MATCH(D60,$D$4:$D$858,0))</f>
        <v>0.005203587962962962</v>
      </c>
    </row>
    <row r="61" spans="1:9" s="1" customFormat="1" ht="15" customHeight="1">
      <c r="A61" s="9">
        <v>58</v>
      </c>
      <c r="B61" s="45" t="s">
        <v>138</v>
      </c>
      <c r="C61" s="45" t="s">
        <v>24</v>
      </c>
      <c r="D61" s="9" t="s">
        <v>26</v>
      </c>
      <c r="E61" s="45" t="s">
        <v>53</v>
      </c>
      <c r="F61" s="48">
        <v>0.03549039351851852</v>
      </c>
      <c r="G61" s="9" t="str">
        <f t="shared" si="0"/>
        <v>4.49/km</v>
      </c>
      <c r="H61" s="10">
        <f t="shared" si="2"/>
        <v>0.010038310185185188</v>
      </c>
      <c r="I61" s="10">
        <f>F61-INDEX($F$4:$F$858,MATCH(D61,$D$4:$D$858,0))</f>
        <v>0.007834027777777784</v>
      </c>
    </row>
    <row r="62" spans="1:9" s="1" customFormat="1" ht="15" customHeight="1">
      <c r="A62" s="9">
        <v>59</v>
      </c>
      <c r="B62" s="45" t="s">
        <v>139</v>
      </c>
      <c r="C62" s="45" t="s">
        <v>50</v>
      </c>
      <c r="D62" s="9" t="s">
        <v>40</v>
      </c>
      <c r="E62" s="45" t="s">
        <v>140</v>
      </c>
      <c r="F62" s="48">
        <v>0.03550011574074074</v>
      </c>
      <c r="G62" s="9" t="str">
        <f t="shared" si="0"/>
        <v>4.49/km</v>
      </c>
      <c r="H62" s="10">
        <f t="shared" si="2"/>
        <v>0.010048032407407405</v>
      </c>
      <c r="I62" s="10">
        <f>F62-INDEX($F$4:$F$858,MATCH(D62,$D$4:$D$858,0))</f>
        <v>0.0066261574074074035</v>
      </c>
    </row>
    <row r="63" spans="1:9" s="1" customFormat="1" ht="15" customHeight="1">
      <c r="A63" s="9">
        <v>60</v>
      </c>
      <c r="B63" s="45" t="s">
        <v>141</v>
      </c>
      <c r="C63" s="45" t="s">
        <v>142</v>
      </c>
      <c r="D63" s="9" t="s">
        <v>21</v>
      </c>
      <c r="E63" s="45" t="s">
        <v>88</v>
      </c>
      <c r="F63" s="48">
        <v>0.035659722222222225</v>
      </c>
      <c r="G63" s="9" t="str">
        <f t="shared" si="0"/>
        <v>4.51/km</v>
      </c>
      <c r="H63" s="10">
        <f t="shared" si="2"/>
        <v>0.010207638888888891</v>
      </c>
      <c r="I63" s="10">
        <f>F63-INDEX($F$4:$F$858,MATCH(D63,$D$4:$D$858,0))</f>
        <v>0.009150810185185185</v>
      </c>
    </row>
    <row r="64" spans="1:9" s="1" customFormat="1" ht="15" customHeight="1">
      <c r="A64" s="9">
        <v>61</v>
      </c>
      <c r="B64" s="45" t="s">
        <v>143</v>
      </c>
      <c r="C64" s="45" t="s">
        <v>144</v>
      </c>
      <c r="D64" s="9" t="s">
        <v>40</v>
      </c>
      <c r="E64" s="45" t="s">
        <v>53</v>
      </c>
      <c r="F64" s="48">
        <v>0.035993518518518515</v>
      </c>
      <c r="G64" s="9" t="str">
        <f t="shared" si="0"/>
        <v>4.53/km</v>
      </c>
      <c r="H64" s="10">
        <f t="shared" si="2"/>
        <v>0.010541435185185181</v>
      </c>
      <c r="I64" s="10">
        <f>F64-INDEX($F$4:$F$858,MATCH(D64,$D$4:$D$858,0))</f>
        <v>0.00711956018518518</v>
      </c>
    </row>
    <row r="65" spans="1:9" s="1" customFormat="1" ht="15" customHeight="1">
      <c r="A65" s="9">
        <v>62</v>
      </c>
      <c r="B65" s="45" t="s">
        <v>145</v>
      </c>
      <c r="C65" s="45" t="s">
        <v>142</v>
      </c>
      <c r="D65" s="9" t="s">
        <v>114</v>
      </c>
      <c r="E65" s="45" t="s">
        <v>146</v>
      </c>
      <c r="F65" s="48">
        <v>0.03608796296296297</v>
      </c>
      <c r="G65" s="9" t="str">
        <f t="shared" si="0"/>
        <v>4.54/km</v>
      </c>
      <c r="H65" s="10">
        <f t="shared" si="2"/>
        <v>0.010635879629629634</v>
      </c>
      <c r="I65" s="10">
        <f>F65-INDEX($F$4:$F$858,MATCH(D65,$D$4:$D$858,0))</f>
        <v>0.0020932870370370393</v>
      </c>
    </row>
    <row r="66" spans="1:9" s="1" customFormat="1" ht="15" customHeight="1">
      <c r="A66" s="9">
        <v>63</v>
      </c>
      <c r="B66" s="45" t="s">
        <v>147</v>
      </c>
      <c r="C66" s="45" t="s">
        <v>148</v>
      </c>
      <c r="D66" s="9" t="s">
        <v>13</v>
      </c>
      <c r="E66" s="45" t="s">
        <v>149</v>
      </c>
      <c r="F66" s="48">
        <v>0.036334375</v>
      </c>
      <c r="G66" s="9" t="str">
        <f t="shared" si="0"/>
        <v>4.56/km</v>
      </c>
      <c r="H66" s="10">
        <f t="shared" si="2"/>
        <v>0.010882291666666669</v>
      </c>
      <c r="I66" s="10">
        <f>F66-INDEX($F$4:$F$858,MATCH(D66,$D$4:$D$858,0))</f>
        <v>0.010882291666666669</v>
      </c>
    </row>
    <row r="67" spans="1:9" s="1" customFormat="1" ht="15" customHeight="1">
      <c r="A67" s="9">
        <v>64</v>
      </c>
      <c r="B67" s="45" t="s">
        <v>150</v>
      </c>
      <c r="C67" s="45" t="s">
        <v>151</v>
      </c>
      <c r="D67" s="9" t="s">
        <v>17</v>
      </c>
      <c r="E67" s="45" t="s">
        <v>70</v>
      </c>
      <c r="F67" s="48">
        <v>0.036420486111111115</v>
      </c>
      <c r="G67" s="9" t="str">
        <f t="shared" si="0"/>
        <v>4.57/km</v>
      </c>
      <c r="H67" s="10">
        <f t="shared" si="2"/>
        <v>0.010968402777777782</v>
      </c>
      <c r="I67" s="10">
        <f>F67-INDEX($F$4:$F$858,MATCH(D67,$D$4:$D$858,0))</f>
        <v>0.010589351851851857</v>
      </c>
    </row>
    <row r="68" spans="1:9" s="1" customFormat="1" ht="15" customHeight="1">
      <c r="A68" s="9">
        <v>65</v>
      </c>
      <c r="B68" s="45" t="s">
        <v>152</v>
      </c>
      <c r="C68" s="45" t="s">
        <v>74</v>
      </c>
      <c r="D68" s="9" t="s">
        <v>26</v>
      </c>
      <c r="E68" s="45" t="s">
        <v>53</v>
      </c>
      <c r="F68" s="48">
        <v>0.03668194444444445</v>
      </c>
      <c r="G68" s="9" t="str">
        <f aca="true" t="shared" si="3" ref="G68:G102">TEXT(INT((HOUR(F68)*3600+MINUTE(F68)*60+SECOND(F68))/$I$2/60),"0")&amp;"."&amp;TEXT(MOD((HOUR(F68)*3600+MINUTE(F68)*60+SECOND(F68))/$I$2,60),"00")&amp;"/km"</f>
        <v>4.59/km</v>
      </c>
      <c r="H68" s="10">
        <f t="shared" si="2"/>
        <v>0.011229861111111114</v>
      </c>
      <c r="I68" s="10">
        <f>F68-INDEX($F$4:$F$858,MATCH(D68,$D$4:$D$858,0))</f>
        <v>0.00902557870370371</v>
      </c>
    </row>
    <row r="69" spans="1:9" s="1" customFormat="1" ht="15" customHeight="1">
      <c r="A69" s="9">
        <v>66</v>
      </c>
      <c r="B69" s="45" t="s">
        <v>153</v>
      </c>
      <c r="C69" s="45" t="s">
        <v>154</v>
      </c>
      <c r="D69" s="9" t="s">
        <v>114</v>
      </c>
      <c r="E69" s="45" t="s">
        <v>53</v>
      </c>
      <c r="F69" s="48">
        <v>0.03715289351851852</v>
      </c>
      <c r="G69" s="9" t="str">
        <f t="shared" si="3"/>
        <v>5.03/km</v>
      </c>
      <c r="H69" s="10">
        <f t="shared" si="2"/>
        <v>0.011700810185185186</v>
      </c>
      <c r="I69" s="10">
        <f>F69-INDEX($F$4:$F$858,MATCH(D69,$D$4:$D$858,0))</f>
        <v>0.003158217592592591</v>
      </c>
    </row>
    <row r="70" spans="1:9" s="1" customFormat="1" ht="15" customHeight="1">
      <c r="A70" s="9">
        <v>67</v>
      </c>
      <c r="B70" s="45" t="s">
        <v>155</v>
      </c>
      <c r="C70" s="45" t="s">
        <v>156</v>
      </c>
      <c r="D70" s="9" t="s">
        <v>21</v>
      </c>
      <c r="E70" s="45" t="s">
        <v>88</v>
      </c>
      <c r="F70" s="48">
        <v>0.03726064814814815</v>
      </c>
      <c r="G70" s="9" t="str">
        <f t="shared" si="3"/>
        <v>5.04/km</v>
      </c>
      <c r="H70" s="10">
        <f t="shared" si="2"/>
        <v>0.011808564814814813</v>
      </c>
      <c r="I70" s="10">
        <f>F70-INDEX($F$4:$F$858,MATCH(D70,$D$4:$D$858,0))</f>
        <v>0.010751736111111108</v>
      </c>
    </row>
    <row r="71" spans="1:9" s="1" customFormat="1" ht="15" customHeight="1">
      <c r="A71" s="9">
        <v>68</v>
      </c>
      <c r="B71" s="45" t="s">
        <v>157</v>
      </c>
      <c r="C71" s="45" t="s">
        <v>60</v>
      </c>
      <c r="D71" s="9" t="s">
        <v>40</v>
      </c>
      <c r="E71" s="45" t="s">
        <v>88</v>
      </c>
      <c r="F71" s="48">
        <v>0.03726608796296296</v>
      </c>
      <c r="G71" s="9" t="str">
        <f t="shared" si="3"/>
        <v>5.04/km</v>
      </c>
      <c r="H71" s="10">
        <f t="shared" si="2"/>
        <v>0.01181400462962963</v>
      </c>
      <c r="I71" s="10">
        <f>F71-INDEX($F$4:$F$858,MATCH(D71,$D$4:$D$858,0))</f>
        <v>0.008392129629629628</v>
      </c>
    </row>
    <row r="72" spans="1:9" s="1" customFormat="1" ht="15" customHeight="1">
      <c r="A72" s="9">
        <v>69</v>
      </c>
      <c r="B72" s="45" t="s">
        <v>158</v>
      </c>
      <c r="C72" s="45" t="s">
        <v>159</v>
      </c>
      <c r="D72" s="9" t="s">
        <v>132</v>
      </c>
      <c r="E72" s="45" t="s">
        <v>29</v>
      </c>
      <c r="F72" s="48">
        <v>0.03795659722222222</v>
      </c>
      <c r="G72" s="9" t="str">
        <f t="shared" si="3"/>
        <v>5.09/km</v>
      </c>
      <c r="H72" s="10">
        <f t="shared" si="2"/>
        <v>0.012504513888888888</v>
      </c>
      <c r="I72" s="10">
        <f>F72-INDEX($F$4:$F$858,MATCH(D72,$D$4:$D$858,0))</f>
        <v>0.0031409722222222186</v>
      </c>
    </row>
    <row r="73" spans="1:9" s="1" customFormat="1" ht="15" customHeight="1">
      <c r="A73" s="9">
        <v>70</v>
      </c>
      <c r="B73" s="45" t="s">
        <v>160</v>
      </c>
      <c r="C73" s="45" t="s">
        <v>161</v>
      </c>
      <c r="D73" s="9" t="s">
        <v>26</v>
      </c>
      <c r="E73" s="45" t="s">
        <v>53</v>
      </c>
      <c r="F73" s="48">
        <v>0.03805925925925926</v>
      </c>
      <c r="G73" s="9" t="str">
        <f t="shared" si="3"/>
        <v>5.10/km</v>
      </c>
      <c r="H73" s="10">
        <f t="shared" si="2"/>
        <v>0.012607175925925924</v>
      </c>
      <c r="I73" s="10">
        <f>F73-INDEX($F$4:$F$858,MATCH(D73,$D$4:$D$858,0))</f>
        <v>0.01040289351851852</v>
      </c>
    </row>
    <row r="74" spans="1:9" s="1" customFormat="1" ht="15" customHeight="1">
      <c r="A74" s="9">
        <v>71</v>
      </c>
      <c r="B74" s="45" t="s">
        <v>162</v>
      </c>
      <c r="C74" s="45" t="s">
        <v>163</v>
      </c>
      <c r="D74" s="9" t="s">
        <v>13</v>
      </c>
      <c r="E74" s="45" t="s">
        <v>53</v>
      </c>
      <c r="F74" s="48">
        <v>0.038170833333333334</v>
      </c>
      <c r="G74" s="9" t="str">
        <f t="shared" si="3"/>
        <v>5.11/km</v>
      </c>
      <c r="H74" s="10">
        <f t="shared" si="2"/>
        <v>0.012718750000000001</v>
      </c>
      <c r="I74" s="10">
        <f>F74-INDEX($F$4:$F$858,MATCH(D74,$D$4:$D$858,0))</f>
        <v>0.012718750000000001</v>
      </c>
    </row>
    <row r="75" spans="1:9" s="1" customFormat="1" ht="15" customHeight="1">
      <c r="A75" s="9">
        <v>72</v>
      </c>
      <c r="B75" s="45" t="s">
        <v>164</v>
      </c>
      <c r="C75" s="45" t="s">
        <v>165</v>
      </c>
      <c r="D75" s="9" t="s">
        <v>132</v>
      </c>
      <c r="E75" s="45" t="s">
        <v>88</v>
      </c>
      <c r="F75" s="48">
        <v>0.03819768518518519</v>
      </c>
      <c r="G75" s="9" t="str">
        <f t="shared" si="3"/>
        <v>5.11/km</v>
      </c>
      <c r="H75" s="10">
        <f t="shared" si="2"/>
        <v>0.012745601851851855</v>
      </c>
      <c r="I75" s="10">
        <f>F75-INDEX($F$4:$F$858,MATCH(D75,$D$4:$D$858,0))</f>
        <v>0.003382060185185186</v>
      </c>
    </row>
    <row r="76" spans="1:9" s="1" customFormat="1" ht="15" customHeight="1">
      <c r="A76" s="9">
        <v>73</v>
      </c>
      <c r="B76" s="45" t="s">
        <v>166</v>
      </c>
      <c r="C76" s="45" t="s">
        <v>167</v>
      </c>
      <c r="D76" s="9" t="s">
        <v>114</v>
      </c>
      <c r="E76" s="45" t="s">
        <v>29</v>
      </c>
      <c r="F76" s="48">
        <v>0.03860277777777778</v>
      </c>
      <c r="G76" s="9" t="str">
        <f t="shared" si="3"/>
        <v>5.15/km</v>
      </c>
      <c r="H76" s="10">
        <f t="shared" si="2"/>
        <v>0.013150694444444444</v>
      </c>
      <c r="I76" s="10">
        <f>F76-INDEX($F$4:$F$858,MATCH(D76,$D$4:$D$858,0))</f>
        <v>0.004608101851851849</v>
      </c>
    </row>
    <row r="77" spans="1:9" s="1" customFormat="1" ht="15" customHeight="1">
      <c r="A77" s="9">
        <v>74</v>
      </c>
      <c r="B77" s="45" t="s">
        <v>168</v>
      </c>
      <c r="C77" s="45" t="s">
        <v>151</v>
      </c>
      <c r="D77" s="9" t="s">
        <v>21</v>
      </c>
      <c r="E77" s="45" t="s">
        <v>81</v>
      </c>
      <c r="F77" s="48">
        <v>0.03866875</v>
      </c>
      <c r="G77" s="9" t="str">
        <f t="shared" si="3"/>
        <v>5.15/km</v>
      </c>
      <c r="H77" s="10">
        <f t="shared" si="2"/>
        <v>0.013216666666666668</v>
      </c>
      <c r="I77" s="10">
        <f>F77-INDEX($F$4:$F$858,MATCH(D77,$D$4:$D$858,0))</f>
        <v>0.012159837962962963</v>
      </c>
    </row>
    <row r="78" spans="1:9" s="1" customFormat="1" ht="15" customHeight="1">
      <c r="A78" s="9">
        <v>75</v>
      </c>
      <c r="B78" s="45" t="s">
        <v>169</v>
      </c>
      <c r="C78" s="45" t="s">
        <v>170</v>
      </c>
      <c r="D78" s="9" t="s">
        <v>121</v>
      </c>
      <c r="E78" s="45" t="s">
        <v>81</v>
      </c>
      <c r="F78" s="48">
        <v>0.038978125</v>
      </c>
      <c r="G78" s="9" t="str">
        <f t="shared" si="3"/>
        <v>5.18/km</v>
      </c>
      <c r="H78" s="10">
        <f t="shared" si="2"/>
        <v>0.013526041666666669</v>
      </c>
      <c r="I78" s="10">
        <f>F78-INDEX($F$4:$F$858,MATCH(D78,$D$4:$D$858,0))</f>
        <v>0.004657754629629633</v>
      </c>
    </row>
    <row r="79" spans="1:9" s="1" customFormat="1" ht="15" customHeight="1">
      <c r="A79" s="9">
        <v>76</v>
      </c>
      <c r="B79" s="45" t="s">
        <v>171</v>
      </c>
      <c r="C79" s="45" t="s">
        <v>50</v>
      </c>
      <c r="D79" s="9" t="s">
        <v>118</v>
      </c>
      <c r="E79" s="45" t="s">
        <v>81</v>
      </c>
      <c r="F79" s="48">
        <v>0.03944004629629629</v>
      </c>
      <c r="G79" s="9" t="str">
        <f t="shared" si="3"/>
        <v>5.22/km</v>
      </c>
      <c r="H79" s="10">
        <f aca="true" t="shared" si="4" ref="H79:H102">F79-$F$4</f>
        <v>0.013987962962962959</v>
      </c>
      <c r="I79" s="10">
        <f>F79-INDEX($F$4:$F$858,MATCH(D79,$D$4:$D$858,0))</f>
        <v>0.00526331018518518</v>
      </c>
    </row>
    <row r="80" spans="1:9" s="3" customFormat="1" ht="15" customHeight="1">
      <c r="A80" s="9">
        <v>77</v>
      </c>
      <c r="B80" s="45" t="s">
        <v>172</v>
      </c>
      <c r="C80" s="45" t="s">
        <v>117</v>
      </c>
      <c r="D80" s="9" t="s">
        <v>114</v>
      </c>
      <c r="E80" s="45" t="s">
        <v>37</v>
      </c>
      <c r="F80" s="48">
        <v>0.03974027777777778</v>
      </c>
      <c r="G80" s="9" t="str">
        <f t="shared" si="3"/>
        <v>5.24/km</v>
      </c>
      <c r="H80" s="10">
        <f t="shared" si="4"/>
        <v>0.014288194444444444</v>
      </c>
      <c r="I80" s="10">
        <f>F80-INDEX($F$4:$F$858,MATCH(D80,$D$4:$D$858,0))</f>
        <v>0.005745601851851849</v>
      </c>
    </row>
    <row r="81" spans="1:9" ht="15" customHeight="1">
      <c r="A81" s="9">
        <v>78</v>
      </c>
      <c r="B81" s="45" t="s">
        <v>173</v>
      </c>
      <c r="C81" s="45" t="s">
        <v>174</v>
      </c>
      <c r="D81" s="9" t="s">
        <v>21</v>
      </c>
      <c r="E81" s="45" t="s">
        <v>175</v>
      </c>
      <c r="F81" s="48">
        <v>0.039995949074074076</v>
      </c>
      <c r="G81" s="9" t="str">
        <f t="shared" si="3"/>
        <v>5.26/km</v>
      </c>
      <c r="H81" s="10">
        <f t="shared" si="4"/>
        <v>0.014543865740740743</v>
      </c>
      <c r="I81" s="10">
        <f>F81-INDEX($F$4:$F$858,MATCH(D81,$D$4:$D$858,0))</f>
        <v>0.013487037037037037</v>
      </c>
    </row>
    <row r="82" spans="1:9" ht="15" customHeight="1">
      <c r="A82" s="9">
        <v>79</v>
      </c>
      <c r="B82" s="45" t="s">
        <v>176</v>
      </c>
      <c r="C82" s="45" t="s">
        <v>177</v>
      </c>
      <c r="D82" s="9" t="s">
        <v>56</v>
      </c>
      <c r="E82" s="45" t="s">
        <v>178</v>
      </c>
      <c r="F82" s="48">
        <v>0.040341203703703706</v>
      </c>
      <c r="G82" s="9" t="str">
        <f t="shared" si="3"/>
        <v>5.29/km</v>
      </c>
      <c r="H82" s="10">
        <f t="shared" si="4"/>
        <v>0.014889120370370372</v>
      </c>
      <c r="I82" s="10">
        <f>F82-INDEX($F$4:$F$858,MATCH(D82,$D$4:$D$858,0))</f>
        <v>0.010101967592592596</v>
      </c>
    </row>
    <row r="83" spans="1:9" ht="15" customHeight="1">
      <c r="A83" s="9">
        <v>80</v>
      </c>
      <c r="B83" s="45" t="s">
        <v>179</v>
      </c>
      <c r="C83" s="45" t="s">
        <v>180</v>
      </c>
      <c r="D83" s="9" t="s">
        <v>114</v>
      </c>
      <c r="E83" s="45" t="s">
        <v>81</v>
      </c>
      <c r="F83" s="48">
        <v>0.04044386574074074</v>
      </c>
      <c r="G83" s="9" t="str">
        <f t="shared" si="3"/>
        <v>5.30/km</v>
      </c>
      <c r="H83" s="10">
        <f t="shared" si="4"/>
        <v>0.014991782407407409</v>
      </c>
      <c r="I83" s="10">
        <f>F83-INDEX($F$4:$F$858,MATCH(D83,$D$4:$D$858,0))</f>
        <v>0.006449189814814814</v>
      </c>
    </row>
    <row r="84" spans="1:9" ht="15" customHeight="1">
      <c r="A84" s="9">
        <v>81</v>
      </c>
      <c r="B84" s="45" t="s">
        <v>181</v>
      </c>
      <c r="C84" s="45" t="s">
        <v>163</v>
      </c>
      <c r="D84" s="9" t="s">
        <v>118</v>
      </c>
      <c r="E84" s="45" t="s">
        <v>182</v>
      </c>
      <c r="F84" s="48">
        <v>0.04084699074074074</v>
      </c>
      <c r="G84" s="9" t="str">
        <f t="shared" si="3"/>
        <v>5.33/km</v>
      </c>
      <c r="H84" s="10">
        <f t="shared" si="4"/>
        <v>0.015394907407407406</v>
      </c>
      <c r="I84" s="10">
        <f>F84-INDEX($F$4:$F$858,MATCH(D84,$D$4:$D$858,0))</f>
        <v>0.006670254629629627</v>
      </c>
    </row>
    <row r="85" spans="1:9" ht="15" customHeight="1">
      <c r="A85" s="9">
        <v>82</v>
      </c>
      <c r="B85" s="45" t="s">
        <v>122</v>
      </c>
      <c r="C85" s="45" t="s">
        <v>69</v>
      </c>
      <c r="D85" s="9" t="s">
        <v>114</v>
      </c>
      <c r="E85" s="45" t="s">
        <v>29</v>
      </c>
      <c r="F85" s="48">
        <v>0.04144976851851852</v>
      </c>
      <c r="G85" s="9" t="str">
        <f t="shared" si="3"/>
        <v>5.38/km</v>
      </c>
      <c r="H85" s="10">
        <f t="shared" si="4"/>
        <v>0.015997685185185184</v>
      </c>
      <c r="I85" s="10">
        <f>F85-INDEX($F$4:$F$858,MATCH(D85,$D$4:$D$858,0))</f>
        <v>0.0074550925925925896</v>
      </c>
    </row>
    <row r="86" spans="1:9" ht="15" customHeight="1">
      <c r="A86" s="9">
        <v>83</v>
      </c>
      <c r="B86" s="45" t="s">
        <v>183</v>
      </c>
      <c r="C86" s="45" t="s">
        <v>177</v>
      </c>
      <c r="D86" s="9" t="s">
        <v>114</v>
      </c>
      <c r="E86" s="45" t="s">
        <v>70</v>
      </c>
      <c r="F86" s="48">
        <v>0.04197210648148148</v>
      </c>
      <c r="G86" s="9" t="str">
        <f t="shared" si="3"/>
        <v>5.42/km</v>
      </c>
      <c r="H86" s="10">
        <f t="shared" si="4"/>
        <v>0.016520023148148148</v>
      </c>
      <c r="I86" s="10">
        <f>F86-INDEX($F$4:$F$858,MATCH(D86,$D$4:$D$858,0))</f>
        <v>0.007977430555555554</v>
      </c>
    </row>
    <row r="87" spans="1:9" ht="15" customHeight="1">
      <c r="A87" s="9">
        <v>84</v>
      </c>
      <c r="B87" s="45" t="s">
        <v>184</v>
      </c>
      <c r="C87" s="45" t="s">
        <v>69</v>
      </c>
      <c r="D87" s="9" t="s">
        <v>114</v>
      </c>
      <c r="E87" s="45" t="s">
        <v>185</v>
      </c>
      <c r="F87" s="48">
        <v>0.04224247685185185</v>
      </c>
      <c r="G87" s="9" t="str">
        <f t="shared" si="3"/>
        <v>5.44/km</v>
      </c>
      <c r="H87" s="10">
        <f t="shared" si="4"/>
        <v>0.016790393518518514</v>
      </c>
      <c r="I87" s="10">
        <f>F87-INDEX($F$4:$F$858,MATCH(D87,$D$4:$D$858,0))</f>
        <v>0.008247800925925919</v>
      </c>
    </row>
    <row r="88" spans="1:9" ht="15" customHeight="1">
      <c r="A88" s="9">
        <v>85</v>
      </c>
      <c r="B88" s="45" t="s">
        <v>186</v>
      </c>
      <c r="C88" s="45" t="s">
        <v>187</v>
      </c>
      <c r="D88" s="9" t="s">
        <v>21</v>
      </c>
      <c r="E88" s="45" t="s">
        <v>18</v>
      </c>
      <c r="F88" s="48">
        <v>0.04239918981481481</v>
      </c>
      <c r="G88" s="9" t="str">
        <f t="shared" si="3"/>
        <v>5.46/km</v>
      </c>
      <c r="H88" s="10">
        <f t="shared" si="4"/>
        <v>0.016947106481481476</v>
      </c>
      <c r="I88" s="10">
        <f>F88-INDEX($F$4:$F$858,MATCH(D88,$D$4:$D$858,0))</f>
        <v>0.01589027777777777</v>
      </c>
    </row>
    <row r="89" spans="1:9" ht="15" customHeight="1">
      <c r="A89" s="9">
        <v>86</v>
      </c>
      <c r="B89" s="45" t="s">
        <v>188</v>
      </c>
      <c r="C89" s="45" t="s">
        <v>144</v>
      </c>
      <c r="D89" s="9" t="s">
        <v>21</v>
      </c>
      <c r="E89" s="45" t="s">
        <v>70</v>
      </c>
      <c r="F89" s="48">
        <v>0.042502430555555554</v>
      </c>
      <c r="G89" s="9" t="str">
        <f t="shared" si="3"/>
        <v>5.46/km</v>
      </c>
      <c r="H89" s="10">
        <f t="shared" si="4"/>
        <v>0.01705034722222222</v>
      </c>
      <c r="I89" s="10">
        <f>F89-INDEX($F$4:$F$858,MATCH(D89,$D$4:$D$858,0))</f>
        <v>0.015993518518518515</v>
      </c>
    </row>
    <row r="90" spans="1:9" ht="15" customHeight="1">
      <c r="A90" s="9">
        <v>87</v>
      </c>
      <c r="B90" s="45" t="s">
        <v>189</v>
      </c>
      <c r="C90" s="45" t="s">
        <v>12</v>
      </c>
      <c r="D90" s="9" t="s">
        <v>13</v>
      </c>
      <c r="E90" s="45" t="s">
        <v>53</v>
      </c>
      <c r="F90" s="48">
        <v>0.04449594907407408</v>
      </c>
      <c r="G90" s="9" t="str">
        <f t="shared" si="3"/>
        <v>6.03/km</v>
      </c>
      <c r="H90" s="10">
        <f t="shared" si="4"/>
        <v>0.019043865740740747</v>
      </c>
      <c r="I90" s="10">
        <f>F90-INDEX($F$4:$F$858,MATCH(D90,$D$4:$D$858,0))</f>
        <v>0.019043865740740747</v>
      </c>
    </row>
    <row r="91" spans="1:9" ht="15" customHeight="1">
      <c r="A91" s="9">
        <v>88</v>
      </c>
      <c r="B91" s="45" t="s">
        <v>190</v>
      </c>
      <c r="C91" s="45" t="s">
        <v>191</v>
      </c>
      <c r="D91" s="9" t="s">
        <v>121</v>
      </c>
      <c r="E91" s="45" t="s">
        <v>53</v>
      </c>
      <c r="F91" s="48">
        <v>0.04509398148148148</v>
      </c>
      <c r="G91" s="9" t="str">
        <f t="shared" si="3"/>
        <v>6.08/km</v>
      </c>
      <c r="H91" s="10">
        <f t="shared" si="4"/>
        <v>0.019641898148148144</v>
      </c>
      <c r="I91" s="10">
        <f>F91-INDEX($F$4:$F$858,MATCH(D91,$D$4:$D$858,0))</f>
        <v>0.010773611111111109</v>
      </c>
    </row>
    <row r="92" spans="1:9" ht="15" customHeight="1">
      <c r="A92" s="9">
        <v>89</v>
      </c>
      <c r="B92" s="45" t="s">
        <v>192</v>
      </c>
      <c r="C92" s="45" t="s">
        <v>43</v>
      </c>
      <c r="D92" s="9" t="s">
        <v>13</v>
      </c>
      <c r="E92" s="45" t="s">
        <v>53</v>
      </c>
      <c r="F92" s="48">
        <v>0.04510949074074074</v>
      </c>
      <c r="G92" s="9" t="str">
        <f t="shared" si="3"/>
        <v>6.08/km</v>
      </c>
      <c r="H92" s="10">
        <f t="shared" si="4"/>
        <v>0.019657407407407408</v>
      </c>
      <c r="I92" s="10">
        <f>F92-INDEX($F$4:$F$858,MATCH(D92,$D$4:$D$858,0))</f>
        <v>0.019657407407407408</v>
      </c>
    </row>
    <row r="93" spans="1:9" ht="15" customHeight="1">
      <c r="A93" s="9">
        <v>90</v>
      </c>
      <c r="B93" s="45" t="s">
        <v>193</v>
      </c>
      <c r="C93" s="45" t="s">
        <v>123</v>
      </c>
      <c r="D93" s="9" t="s">
        <v>121</v>
      </c>
      <c r="E93" s="45" t="s">
        <v>81</v>
      </c>
      <c r="F93" s="48">
        <v>0.04518472222222222</v>
      </c>
      <c r="G93" s="9" t="str">
        <f t="shared" si="3"/>
        <v>6.08/km</v>
      </c>
      <c r="H93" s="10">
        <f t="shared" si="4"/>
        <v>0.01973263888888889</v>
      </c>
      <c r="I93" s="10">
        <f>F93-INDEX($F$4:$F$858,MATCH(D93,$D$4:$D$858,0))</f>
        <v>0.010864351851851854</v>
      </c>
    </row>
    <row r="94" spans="1:9" ht="15" customHeight="1">
      <c r="A94" s="9">
        <v>91</v>
      </c>
      <c r="B94" s="45" t="s">
        <v>194</v>
      </c>
      <c r="C94" s="45" t="s">
        <v>195</v>
      </c>
      <c r="D94" s="9" t="s">
        <v>132</v>
      </c>
      <c r="E94" s="45" t="s">
        <v>41</v>
      </c>
      <c r="F94" s="48">
        <v>0.04565717592592592</v>
      </c>
      <c r="G94" s="9" t="str">
        <f t="shared" si="3"/>
        <v>6.12/km</v>
      </c>
      <c r="H94" s="10">
        <f t="shared" si="4"/>
        <v>0.020205092592592587</v>
      </c>
      <c r="I94" s="10">
        <f>F94-INDEX($F$4:$F$858,MATCH(D94,$D$4:$D$858,0))</f>
        <v>0.010841550925925918</v>
      </c>
    </row>
    <row r="95" spans="1:9" ht="15" customHeight="1">
      <c r="A95" s="9">
        <v>92</v>
      </c>
      <c r="B95" s="45" t="s">
        <v>196</v>
      </c>
      <c r="C95" s="45" t="s">
        <v>197</v>
      </c>
      <c r="D95" s="9" t="s">
        <v>21</v>
      </c>
      <c r="E95" s="45" t="s">
        <v>53</v>
      </c>
      <c r="F95" s="48">
        <v>0.04706631944444445</v>
      </c>
      <c r="G95" s="9" t="str">
        <f t="shared" si="3"/>
        <v>6.24/km</v>
      </c>
      <c r="H95" s="10">
        <f t="shared" si="4"/>
        <v>0.021614236111111115</v>
      </c>
      <c r="I95" s="10">
        <f>F95-INDEX($F$4:$F$858,MATCH(D95,$D$4:$D$858,0))</f>
        <v>0.02055740740740741</v>
      </c>
    </row>
    <row r="96" spans="1:9" ht="15" customHeight="1">
      <c r="A96" s="9">
        <v>93</v>
      </c>
      <c r="B96" s="45" t="s">
        <v>198</v>
      </c>
      <c r="C96" s="45" t="s">
        <v>199</v>
      </c>
      <c r="D96" s="9" t="s">
        <v>26</v>
      </c>
      <c r="E96" s="45" t="s">
        <v>53</v>
      </c>
      <c r="F96" s="48">
        <v>0.04712233796296297</v>
      </c>
      <c r="G96" s="9" t="str">
        <f t="shared" si="3"/>
        <v>6.24/km</v>
      </c>
      <c r="H96" s="10">
        <f t="shared" si="4"/>
        <v>0.021670254629629633</v>
      </c>
      <c r="I96" s="10">
        <f>F96-INDEX($F$4:$F$858,MATCH(D96,$D$4:$D$858,0))</f>
        <v>0.019465972222222228</v>
      </c>
    </row>
    <row r="97" spans="1:9" ht="15" customHeight="1">
      <c r="A97" s="9">
        <v>94</v>
      </c>
      <c r="B97" s="45" t="s">
        <v>200</v>
      </c>
      <c r="C97" s="45" t="s">
        <v>201</v>
      </c>
      <c r="D97" s="9" t="s">
        <v>17</v>
      </c>
      <c r="E97" s="45" t="s">
        <v>53</v>
      </c>
      <c r="F97" s="48">
        <v>0.049384375</v>
      </c>
      <c r="G97" s="9" t="str">
        <f t="shared" si="3"/>
        <v>6.43/km</v>
      </c>
      <c r="H97" s="10">
        <f t="shared" si="4"/>
        <v>0.023932291666666668</v>
      </c>
      <c r="I97" s="10">
        <f>F97-INDEX($F$4:$F$858,MATCH(D97,$D$4:$D$858,0))</f>
        <v>0.023553240740740743</v>
      </c>
    </row>
    <row r="98" spans="1:9" ht="15" customHeight="1">
      <c r="A98" s="9">
        <v>95</v>
      </c>
      <c r="B98" s="45" t="s">
        <v>202</v>
      </c>
      <c r="C98" s="45" t="s">
        <v>203</v>
      </c>
      <c r="D98" s="9" t="s">
        <v>121</v>
      </c>
      <c r="E98" s="45" t="s">
        <v>29</v>
      </c>
      <c r="F98" s="48">
        <v>0.05025185185185185</v>
      </c>
      <c r="G98" s="9" t="str">
        <f t="shared" si="3"/>
        <v>6.50/km</v>
      </c>
      <c r="H98" s="10">
        <f t="shared" si="4"/>
        <v>0.02479976851851852</v>
      </c>
      <c r="I98" s="10">
        <f>F98-INDEX($F$4:$F$858,MATCH(D98,$D$4:$D$858,0))</f>
        <v>0.015931481481481484</v>
      </c>
    </row>
    <row r="99" spans="1:9" ht="15" customHeight="1">
      <c r="A99" s="9">
        <v>96</v>
      </c>
      <c r="B99" s="45" t="s">
        <v>204</v>
      </c>
      <c r="C99" s="45" t="s">
        <v>205</v>
      </c>
      <c r="D99" s="9" t="s">
        <v>114</v>
      </c>
      <c r="E99" s="45" t="s">
        <v>88</v>
      </c>
      <c r="F99" s="48">
        <v>0.0527556712962963</v>
      </c>
      <c r="G99" s="9" t="str">
        <f t="shared" si="3"/>
        <v>7.10/km</v>
      </c>
      <c r="H99" s="10">
        <f t="shared" si="4"/>
        <v>0.027303587962962964</v>
      </c>
      <c r="I99" s="10">
        <f>F99-INDEX($F$4:$F$858,MATCH(D99,$D$4:$D$858,0))</f>
        <v>0.01876099537037037</v>
      </c>
    </row>
    <row r="100" spans="1:9" ht="15" customHeight="1">
      <c r="A100" s="9">
        <v>97</v>
      </c>
      <c r="B100" s="45" t="s">
        <v>206</v>
      </c>
      <c r="C100" s="45" t="s">
        <v>207</v>
      </c>
      <c r="D100" s="9" t="s">
        <v>114</v>
      </c>
      <c r="E100" s="45" t="s">
        <v>81</v>
      </c>
      <c r="F100" s="48">
        <v>0.05773553240740741</v>
      </c>
      <c r="G100" s="9" t="str">
        <f t="shared" si="3"/>
        <v>7.51/km</v>
      </c>
      <c r="H100" s="10">
        <f t="shared" si="4"/>
        <v>0.03228344907407408</v>
      </c>
      <c r="I100" s="10">
        <f>F100-INDEX($F$4:$F$858,MATCH(D100,$D$4:$D$858,0))</f>
        <v>0.023740856481481484</v>
      </c>
    </row>
    <row r="101" spans="1:9" ht="15" customHeight="1">
      <c r="A101" s="9">
        <v>98</v>
      </c>
      <c r="B101" s="45" t="s">
        <v>208</v>
      </c>
      <c r="C101" s="45" t="s">
        <v>209</v>
      </c>
      <c r="D101" s="9" t="s">
        <v>114</v>
      </c>
      <c r="E101" s="45" t="s">
        <v>81</v>
      </c>
      <c r="F101" s="48">
        <v>0.057739351851851854</v>
      </c>
      <c r="G101" s="9" t="str">
        <f t="shared" si="3"/>
        <v>7.51/km</v>
      </c>
      <c r="H101" s="10">
        <f t="shared" si="4"/>
        <v>0.03228726851851852</v>
      </c>
      <c r="I101" s="10">
        <f>F101-INDEX($F$4:$F$858,MATCH(D101,$D$4:$D$858,0))</f>
        <v>0.023744675925925926</v>
      </c>
    </row>
    <row r="102" spans="1:9" ht="15" customHeight="1">
      <c r="A102" s="11">
        <v>99</v>
      </c>
      <c r="B102" s="46" t="s">
        <v>210</v>
      </c>
      <c r="C102" s="46" t="s">
        <v>211</v>
      </c>
      <c r="D102" s="11" t="s">
        <v>114</v>
      </c>
      <c r="E102" s="46" t="s">
        <v>212</v>
      </c>
      <c r="F102" s="49">
        <v>0.07373668981481481</v>
      </c>
      <c r="G102" s="11" t="str">
        <f t="shared" si="3"/>
        <v>10.01/km</v>
      </c>
      <c r="H102" s="12">
        <f t="shared" si="4"/>
        <v>0.048284606481481473</v>
      </c>
      <c r="I102" s="12">
        <f>F102-INDEX($F$4:$F$858,MATCH(D102,$D$4:$D$858,0))</f>
        <v>0.03974201388888888</v>
      </c>
    </row>
  </sheetData>
  <autoFilter ref="A3:I10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8" t="str">
        <f>Individuale!A1</f>
        <v>Trofeo San Famiano 2ª edizione</v>
      </c>
      <c r="B1" s="39"/>
      <c r="C1" s="40"/>
    </row>
    <row r="2" spans="1:3" ht="33" customHeight="1">
      <c r="A2" s="41" t="str">
        <f>Individuale!A2&amp;" km. "&amp;Individuale!I2</f>
        <v>Gallese (VT) Italia - Domenica 18/07/2010 km. 10,6</v>
      </c>
      <c r="B2" s="42"/>
      <c r="C2" s="43"/>
    </row>
    <row r="3" spans="1:3" ht="24.75" customHeight="1">
      <c r="A3" s="20" t="s">
        <v>1</v>
      </c>
      <c r="B3" s="21" t="s">
        <v>5</v>
      </c>
      <c r="C3" s="21" t="s">
        <v>10</v>
      </c>
    </row>
    <row r="4" spans="1:3" ht="15" customHeight="1">
      <c r="A4" s="22">
        <v>1</v>
      </c>
      <c r="B4" s="23" t="s">
        <v>53</v>
      </c>
      <c r="C4" s="28">
        <v>21</v>
      </c>
    </row>
    <row r="5" spans="1:3" ht="15" customHeight="1">
      <c r="A5" s="24">
        <v>2</v>
      </c>
      <c r="B5" s="25" t="s">
        <v>81</v>
      </c>
      <c r="C5" s="29">
        <v>9</v>
      </c>
    </row>
    <row r="6" spans="1:3" ht="15" customHeight="1">
      <c r="A6" s="24">
        <v>3</v>
      </c>
      <c r="B6" s="25" t="s">
        <v>88</v>
      </c>
      <c r="C6" s="29">
        <v>8</v>
      </c>
    </row>
    <row r="7" spans="1:3" ht="15" customHeight="1">
      <c r="A7" s="24">
        <v>4</v>
      </c>
      <c r="B7" s="25" t="s">
        <v>18</v>
      </c>
      <c r="C7" s="29">
        <v>8</v>
      </c>
    </row>
    <row r="8" spans="1:3" ht="15" customHeight="1">
      <c r="A8" s="24">
        <v>5</v>
      </c>
      <c r="B8" s="25" t="s">
        <v>41</v>
      </c>
      <c r="C8" s="29">
        <v>7</v>
      </c>
    </row>
    <row r="9" spans="1:3" ht="15" customHeight="1">
      <c r="A9" s="24">
        <v>6</v>
      </c>
      <c r="B9" s="25" t="s">
        <v>29</v>
      </c>
      <c r="C9" s="29">
        <v>7</v>
      </c>
    </row>
    <row r="10" spans="1:3" ht="15" customHeight="1">
      <c r="A10" s="24">
        <v>7</v>
      </c>
      <c r="B10" s="25" t="s">
        <v>22</v>
      </c>
      <c r="C10" s="29">
        <v>6</v>
      </c>
    </row>
    <row r="11" spans="1:3" ht="15" customHeight="1">
      <c r="A11" s="24">
        <v>8</v>
      </c>
      <c r="B11" s="25" t="s">
        <v>14</v>
      </c>
      <c r="C11" s="29">
        <v>5</v>
      </c>
    </row>
    <row r="12" spans="1:3" ht="15" customHeight="1">
      <c r="A12" s="24">
        <v>9</v>
      </c>
      <c r="B12" s="25" t="s">
        <v>70</v>
      </c>
      <c r="C12" s="29">
        <v>5</v>
      </c>
    </row>
    <row r="13" spans="1:3" ht="15" customHeight="1">
      <c r="A13" s="24">
        <v>10</v>
      </c>
      <c r="B13" s="25" t="s">
        <v>37</v>
      </c>
      <c r="C13" s="29">
        <v>3</v>
      </c>
    </row>
    <row r="14" spans="1:3" ht="15" customHeight="1">
      <c r="A14" s="24">
        <v>11</v>
      </c>
      <c r="B14" s="25" t="s">
        <v>31</v>
      </c>
      <c r="C14" s="29">
        <v>2</v>
      </c>
    </row>
    <row r="15" spans="1:3" ht="15" customHeight="1">
      <c r="A15" s="24">
        <v>12</v>
      </c>
      <c r="B15" s="25" t="s">
        <v>63</v>
      </c>
      <c r="C15" s="29">
        <v>2</v>
      </c>
    </row>
    <row r="16" spans="1:3" ht="15" customHeight="1">
      <c r="A16" s="24">
        <v>13</v>
      </c>
      <c r="B16" s="25" t="s">
        <v>84</v>
      </c>
      <c r="C16" s="29">
        <v>2</v>
      </c>
    </row>
    <row r="17" spans="1:3" ht="15" customHeight="1">
      <c r="A17" s="24">
        <v>14</v>
      </c>
      <c r="B17" s="25" t="s">
        <v>146</v>
      </c>
      <c r="C17" s="29">
        <v>1</v>
      </c>
    </row>
    <row r="18" spans="1:3" ht="15" customHeight="1">
      <c r="A18" s="24">
        <v>15</v>
      </c>
      <c r="B18" s="25" t="s">
        <v>212</v>
      </c>
      <c r="C18" s="29">
        <v>1</v>
      </c>
    </row>
    <row r="19" spans="1:3" ht="15" customHeight="1">
      <c r="A19" s="24">
        <v>16</v>
      </c>
      <c r="B19" s="25" t="s">
        <v>140</v>
      </c>
      <c r="C19" s="29">
        <v>1</v>
      </c>
    </row>
    <row r="20" spans="1:3" ht="15" customHeight="1">
      <c r="A20" s="24">
        <v>17</v>
      </c>
      <c r="B20" s="25" t="s">
        <v>182</v>
      </c>
      <c r="C20" s="29">
        <v>1</v>
      </c>
    </row>
    <row r="21" spans="1:3" ht="15" customHeight="1">
      <c r="A21" s="24">
        <v>18</v>
      </c>
      <c r="B21" s="25" t="s">
        <v>34</v>
      </c>
      <c r="C21" s="29">
        <v>1</v>
      </c>
    </row>
    <row r="22" spans="1:3" ht="15" customHeight="1">
      <c r="A22" s="24">
        <v>19</v>
      </c>
      <c r="B22" s="25" t="s">
        <v>175</v>
      </c>
      <c r="C22" s="29">
        <v>1</v>
      </c>
    </row>
    <row r="23" spans="1:3" ht="15" customHeight="1">
      <c r="A23" s="24">
        <v>20</v>
      </c>
      <c r="B23" s="25" t="s">
        <v>178</v>
      </c>
      <c r="C23" s="29">
        <v>1</v>
      </c>
    </row>
    <row r="24" spans="1:3" ht="15" customHeight="1">
      <c r="A24" s="24">
        <v>21</v>
      </c>
      <c r="B24" s="25" t="s">
        <v>75</v>
      </c>
      <c r="C24" s="29">
        <v>1</v>
      </c>
    </row>
    <row r="25" spans="1:3" ht="15" customHeight="1">
      <c r="A25" s="24">
        <v>22</v>
      </c>
      <c r="B25" s="25" t="s">
        <v>149</v>
      </c>
      <c r="C25" s="29">
        <v>1</v>
      </c>
    </row>
    <row r="26" spans="1:3" ht="15" customHeight="1">
      <c r="A26" s="24">
        <v>23</v>
      </c>
      <c r="B26" s="25" t="s">
        <v>109</v>
      </c>
      <c r="C26" s="29">
        <v>1</v>
      </c>
    </row>
    <row r="27" spans="1:3" ht="15" customHeight="1">
      <c r="A27" s="24">
        <v>24</v>
      </c>
      <c r="B27" s="25" t="s">
        <v>44</v>
      </c>
      <c r="C27" s="29">
        <v>1</v>
      </c>
    </row>
    <row r="28" spans="1:3" ht="15" customHeight="1">
      <c r="A28" s="24">
        <v>25</v>
      </c>
      <c r="B28" s="25" t="s">
        <v>185</v>
      </c>
      <c r="C28" s="29">
        <v>1</v>
      </c>
    </row>
    <row r="29" spans="1:3" ht="15" customHeight="1">
      <c r="A29" s="24">
        <v>26</v>
      </c>
      <c r="B29" s="25" t="s">
        <v>115</v>
      </c>
      <c r="C29" s="29">
        <v>1</v>
      </c>
    </row>
    <row r="30" spans="1:3" ht="15" customHeight="1">
      <c r="A30" s="26">
        <v>27</v>
      </c>
      <c r="B30" s="27" t="s">
        <v>124</v>
      </c>
      <c r="C30" s="30">
        <v>1</v>
      </c>
    </row>
    <row r="31" ht="12.75">
      <c r="C31" s="4">
        <f>SUM(C4:C30)</f>
        <v>99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2010-09-15T13:48:52Z</dcterms:modified>
  <cp:category/>
  <cp:version/>
  <cp:contentType/>
  <cp:contentStatus/>
</cp:coreProperties>
</file>