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a" sheetId="2" r:id="rId2"/>
  </sheets>
  <definedNames>
    <definedName name="_xlnm._FilterDatabase" localSheetId="0" hidden="1">'Individuale'!$A$4:$I$36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<sst xmlns="http://schemas.openxmlformats.org/spreadsheetml/2006/main" count="158" uniqueCount="95">
  <si>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</si>
  <si>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</si>
  <si>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</si>
  <si>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</si>
  <si>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</si>
  <si>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</si>
  <si>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</si>
  <si>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</si>
  <si>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</si>
  <si>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</si>
  <si>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</si>
  <si>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</si>
  <si>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FRANCESCO</t>
  </si>
  <si>
    <t>ANDREA</t>
  </si>
  <si>
    <t>GIANCARLO</t>
  </si>
  <si>
    <t>GIORGIO</t>
  </si>
  <si>
    <t>LUCIANO</t>
  </si>
  <si>
    <t>ALESSANDRO</t>
  </si>
  <si>
    <t>DANIELE</t>
  </si>
  <si>
    <t>FEDERICO</t>
  </si>
  <si>
    <t>WALTER</t>
  </si>
  <si>
    <t>DANILO</t>
  </si>
  <si>
    <t>MARCELLO</t>
  </si>
  <si>
    <t>BOUDOUMA</t>
  </si>
  <si>
    <t>JAJA</t>
  </si>
  <si>
    <t>D</t>
  </si>
  <si>
    <t>SABINA MARATHON</t>
  </si>
  <si>
    <t>GIACOMELLI</t>
  </si>
  <si>
    <t>MATTEO</t>
  </si>
  <si>
    <t>A</t>
  </si>
  <si>
    <t>RUNNERS SANGEMINI</t>
  </si>
  <si>
    <t>VANNI</t>
  </si>
  <si>
    <t>ATLETICO MONTEROTONDO</t>
  </si>
  <si>
    <t>GALLETTI</t>
  </si>
  <si>
    <t>ROBERTO</t>
  </si>
  <si>
    <t>MOROSINI</t>
  </si>
  <si>
    <t>MAURICIO</t>
  </si>
  <si>
    <t>C</t>
  </si>
  <si>
    <t>NONNI</t>
  </si>
  <si>
    <t>GIOVANNI</t>
  </si>
  <si>
    <t>B</t>
  </si>
  <si>
    <t>PUROSANGUE</t>
  </si>
  <si>
    <t>ANGELELLI</t>
  </si>
  <si>
    <t>PETELLA</t>
  </si>
  <si>
    <t>G</t>
  </si>
  <si>
    <t>ATLETICA VENAFRO</t>
  </si>
  <si>
    <t>MONTINI</t>
  </si>
  <si>
    <t>ADRINO</t>
  </si>
  <si>
    <t>DI MARCO SPORT</t>
  </si>
  <si>
    <t>FESTUCCIA</t>
  </si>
  <si>
    <t>CITTADUCALE RC</t>
  </si>
  <si>
    <t>DIONISI</t>
  </si>
  <si>
    <t>BRUNO</t>
  </si>
  <si>
    <t>F</t>
  </si>
  <si>
    <t>TAZZA</t>
  </si>
  <si>
    <t>AMATORI PODISTICA TERNI</t>
  </si>
  <si>
    <t>POMPEI</t>
  </si>
  <si>
    <t>BUSATO</t>
  </si>
  <si>
    <t>PAOLO</t>
  </si>
  <si>
    <t>ANGELUCCI</t>
  </si>
  <si>
    <t>MALVENO</t>
  </si>
  <si>
    <t>FORNITI</t>
  </si>
  <si>
    <t>TERENZIO</t>
  </si>
  <si>
    <t>BALANI</t>
  </si>
  <si>
    <t>TERNANA MARATHON CLUB</t>
  </si>
  <si>
    <t>COLAFIGLI</t>
  </si>
  <si>
    <t>E</t>
  </si>
  <si>
    <t>CORNACCHIOLA</t>
  </si>
  <si>
    <t>MTB RIETI</t>
  </si>
  <si>
    <t>DI PAOLO</t>
  </si>
  <si>
    <t>ALIBRANTI</t>
  </si>
  <si>
    <t>MAURO</t>
  </si>
  <si>
    <t>DI COSIMO</t>
  </si>
  <si>
    <t>DIL. NUOVA LUNGHEZZA</t>
  </si>
  <si>
    <t>MASSARELLI</t>
  </si>
  <si>
    <t>RUNNERS RIETI</t>
  </si>
  <si>
    <t>IACOBELLI</t>
  </si>
  <si>
    <t>LETIZIA</t>
  </si>
  <si>
    <t>W</t>
  </si>
  <si>
    <t>CAMPANELLI</t>
  </si>
  <si>
    <t>NOBILI</t>
  </si>
  <si>
    <t>SCIUNZI</t>
  </si>
  <si>
    <t>I</t>
  </si>
  <si>
    <t>VILLA PAMPHILI</t>
  </si>
  <si>
    <t>PAOLILLO</t>
  </si>
  <si>
    <t>VEROLI</t>
  </si>
  <si>
    <t>SCONOCCHIA</t>
  </si>
  <si>
    <t>RENZO</t>
  </si>
  <si>
    <t>H</t>
  </si>
  <si>
    <t>KRAMAR</t>
  </si>
  <si>
    <t>CAROLYNE</t>
  </si>
  <si>
    <t>INDIVIDUALE</t>
  </si>
  <si>
    <t>Memorial Stracchi</t>
  </si>
  <si>
    <t>2ª edizione</t>
  </si>
  <si>
    <t>Montasola (RI) Italia - Sabato 17/06/2017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</si>
</sst>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181" fontId="31" fillId="0" borderId="21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181" fontId="31" fillId="0" borderId="22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181" fontId="31" fillId="0" borderId="26" xfId="0" applyNumberFormat="1" applyFont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4" customWidth="1"/>
    <col min="7" max="9" width="10.7109375" style="1" customWidth="1"/>
  </cols>
  <sheetData>
    <row r="1" spans="1:9" ht="45" customHeight="1">
      <c r="A1" s="30" t="s">
        <v>92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93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94</v>
      </c>
      <c r="B3" s="37"/>
      <c r="C3" s="37"/>
      <c r="D3" s="37"/>
      <c r="E3" s="37"/>
      <c r="F3" s="37"/>
      <c r="G3" s="37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3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43" t="s">
        <v>23</v>
      </c>
      <c r="C5" s="43" t="s">
        <v>24</v>
      </c>
      <c r="D5" s="44" t="s">
        <v>25</v>
      </c>
      <c r="E5" s="43" t="s">
        <v>26</v>
      </c>
      <c r="F5" s="45">
        <v>0.021030092592592597</v>
      </c>
      <c r="G5" s="18" t="str">
        <f>TEXT(INT((HOUR(F5)*3600+MINUTE(F5)*60+SECOND(F5))/$I$3/60),"0")&amp;"."&amp;TEXT(MOD((HOUR(F5)*3600+MINUTE(F5)*60+SECOND(F5))/$I$3,60),"00")&amp;"/km"</f>
        <v>3.47/km</v>
      </c>
      <c r="H5" s="21">
        <f>F5-$F$5</f>
        <v>0</v>
      </c>
      <c r="I5" s="21">
        <f>F5-INDEX($F$5:$F$36,MATCH(D5,$D$5:$D$36,0))</f>
        <v>0</v>
      </c>
    </row>
    <row r="6" spans="1:9" s="10" customFormat="1" ht="15" customHeight="1">
      <c r="A6" s="13">
        <v>2</v>
      </c>
      <c r="B6" s="46" t="s">
        <v>27</v>
      </c>
      <c r="C6" s="46" t="s">
        <v>28</v>
      </c>
      <c r="D6" s="47" t="s">
        <v>29</v>
      </c>
      <c r="E6" s="46" t="s">
        <v>30</v>
      </c>
      <c r="F6" s="48">
        <v>0.02136574074074074</v>
      </c>
      <c r="G6" s="13" t="str">
        <f aca="true" t="shared" si="0" ref="G6:G21">TEXT(INT((HOUR(F6)*3600+MINUTE(F6)*60+SECOND(F6))/$I$3/60),"0")&amp;"."&amp;TEXT(MOD((HOUR(F6)*3600+MINUTE(F6)*60+SECOND(F6))/$I$3,60),"00")&amp;"/km"</f>
        <v>3.51/km</v>
      </c>
      <c r="H6" s="22">
        <f aca="true" t="shared" si="1" ref="H6:H21">F6-$F$5</f>
        <v>0.00033564814814814395</v>
      </c>
      <c r="I6" s="22">
        <f>F6-INDEX($F$5:$F$36,MATCH(D6,$D$5:$D$36,0))</f>
        <v>0</v>
      </c>
    </row>
    <row r="7" spans="1:9" s="10" customFormat="1" ht="15" customHeight="1">
      <c r="A7" s="13">
        <v>3</v>
      </c>
      <c r="B7" s="46" t="s">
        <v>31</v>
      </c>
      <c r="C7" s="46" t="s">
        <v>20</v>
      </c>
      <c r="D7" s="47" t="s">
        <v>29</v>
      </c>
      <c r="E7" s="46" t="s">
        <v>32</v>
      </c>
      <c r="F7" s="48">
        <v>0.021631944444444443</v>
      </c>
      <c r="G7" s="13" t="str">
        <f t="shared" si="0"/>
        <v>3.54/km</v>
      </c>
      <c r="H7" s="22">
        <f t="shared" si="1"/>
        <v>0.0006018518518518465</v>
      </c>
      <c r="I7" s="22">
        <f>F7-INDEX($F$5:$F$36,MATCH(D7,$D$5:$D$36,0))</f>
        <v>0.0002662037037037025</v>
      </c>
    </row>
    <row r="8" spans="1:9" s="10" customFormat="1" ht="15" customHeight="1">
      <c r="A8" s="13">
        <v>4</v>
      </c>
      <c r="B8" s="46" t="s">
        <v>33</v>
      </c>
      <c r="C8" s="46" t="s">
        <v>34</v>
      </c>
      <c r="D8" s="47" t="s">
        <v>25</v>
      </c>
      <c r="E8" s="46" t="s">
        <v>32</v>
      </c>
      <c r="F8" s="48">
        <v>0.022314814814814815</v>
      </c>
      <c r="G8" s="13" t="str">
        <f t="shared" si="0"/>
        <v>4.01/km</v>
      </c>
      <c r="H8" s="22">
        <f t="shared" si="1"/>
        <v>0.0012847222222222184</v>
      </c>
      <c r="I8" s="22">
        <f>F8-INDEX($F$5:$F$36,MATCH(D8,$D$5:$D$36,0))</f>
        <v>0.0012847222222222184</v>
      </c>
    </row>
    <row r="9" spans="1:9" s="10" customFormat="1" ht="15" customHeight="1">
      <c r="A9" s="13">
        <v>5</v>
      </c>
      <c r="B9" s="46" t="s">
        <v>35</v>
      </c>
      <c r="C9" s="46" t="s">
        <v>36</v>
      </c>
      <c r="D9" s="47" t="s">
        <v>37</v>
      </c>
      <c r="E9" s="46" t="s">
        <v>32</v>
      </c>
      <c r="F9" s="48">
        <v>0.022604166666666665</v>
      </c>
      <c r="G9" s="13" t="str">
        <f t="shared" si="0"/>
        <v>4.04/km</v>
      </c>
      <c r="H9" s="22">
        <f t="shared" si="1"/>
        <v>0.001574074074074068</v>
      </c>
      <c r="I9" s="22">
        <f>F9-INDEX($F$5:$F$36,MATCH(D9,$D$5:$D$36,0))</f>
        <v>0</v>
      </c>
    </row>
    <row r="10" spans="1:9" s="10" customFormat="1" ht="15" customHeight="1">
      <c r="A10" s="13">
        <v>6</v>
      </c>
      <c r="B10" s="46" t="s">
        <v>38</v>
      </c>
      <c r="C10" s="46" t="s">
        <v>39</v>
      </c>
      <c r="D10" s="47" t="s">
        <v>40</v>
      </c>
      <c r="E10" s="46" t="s">
        <v>41</v>
      </c>
      <c r="F10" s="48">
        <v>0.02351851851851852</v>
      </c>
      <c r="G10" s="13" t="str">
        <f t="shared" si="0"/>
        <v>4.14/km</v>
      </c>
      <c r="H10" s="22">
        <f t="shared" si="1"/>
        <v>0.0024884259259259217</v>
      </c>
      <c r="I10" s="22">
        <f>F10-INDEX($F$5:$F$36,MATCH(D10,$D$5:$D$36,0))</f>
        <v>0</v>
      </c>
    </row>
    <row r="11" spans="1:9" s="10" customFormat="1" ht="15" customHeight="1">
      <c r="A11" s="13">
        <v>7</v>
      </c>
      <c r="B11" s="46" t="s">
        <v>42</v>
      </c>
      <c r="C11" s="46" t="s">
        <v>21</v>
      </c>
      <c r="D11" s="47" t="s">
        <v>37</v>
      </c>
      <c r="E11" s="46" t="s">
        <v>26</v>
      </c>
      <c r="F11" s="48">
        <v>0.02359953703703704</v>
      </c>
      <c r="G11" s="13" t="str">
        <f t="shared" si="0"/>
        <v>4.15/km</v>
      </c>
      <c r="H11" s="22">
        <f t="shared" si="1"/>
        <v>0.0025694444444444436</v>
      </c>
      <c r="I11" s="22">
        <f>F11-INDEX($F$5:$F$36,MATCH(D11,$D$5:$D$36,0))</f>
        <v>0.0009953703703703756</v>
      </c>
    </row>
    <row r="12" spans="1:9" s="10" customFormat="1" ht="15" customHeight="1">
      <c r="A12" s="13">
        <v>8</v>
      </c>
      <c r="B12" s="46" t="s">
        <v>43</v>
      </c>
      <c r="C12" s="46" t="s">
        <v>12</v>
      </c>
      <c r="D12" s="47" t="s">
        <v>44</v>
      </c>
      <c r="E12" s="46" t="s">
        <v>45</v>
      </c>
      <c r="F12" s="48">
        <v>0.023819444444444445</v>
      </c>
      <c r="G12" s="13" t="str">
        <f t="shared" si="0"/>
        <v>4.17/km</v>
      </c>
      <c r="H12" s="22">
        <f t="shared" si="1"/>
        <v>0.0027893518518518484</v>
      </c>
      <c r="I12" s="22">
        <f>F12-INDEX($F$5:$F$36,MATCH(D12,$D$5:$D$36,0))</f>
        <v>0</v>
      </c>
    </row>
    <row r="13" spans="1:9" s="10" customFormat="1" ht="15" customHeight="1">
      <c r="A13" s="13">
        <v>9</v>
      </c>
      <c r="B13" s="46" t="s">
        <v>46</v>
      </c>
      <c r="C13" s="46" t="s">
        <v>47</v>
      </c>
      <c r="D13" s="47" t="s">
        <v>44</v>
      </c>
      <c r="E13" s="46" t="s">
        <v>48</v>
      </c>
      <c r="F13" s="48">
        <v>0.024328703703703703</v>
      </c>
      <c r="G13" s="13" t="str">
        <f t="shared" si="0"/>
        <v>4.23/km</v>
      </c>
      <c r="H13" s="22">
        <f t="shared" si="1"/>
        <v>0.0032986111111111063</v>
      </c>
      <c r="I13" s="22">
        <f>F13-INDEX($F$5:$F$36,MATCH(D13,$D$5:$D$36,0))</f>
        <v>0.0005092592592592579</v>
      </c>
    </row>
    <row r="14" spans="1:9" s="10" customFormat="1" ht="15" customHeight="1">
      <c r="A14" s="13">
        <v>10</v>
      </c>
      <c r="B14" s="46" t="s">
        <v>49</v>
      </c>
      <c r="C14" s="46" t="s">
        <v>39</v>
      </c>
      <c r="D14" s="47" t="s">
        <v>25</v>
      </c>
      <c r="E14" s="46" t="s">
        <v>50</v>
      </c>
      <c r="F14" s="48">
        <v>0.024548611111111115</v>
      </c>
      <c r="G14" s="13" t="str">
        <f t="shared" si="0"/>
        <v>4.25/km</v>
      </c>
      <c r="H14" s="22">
        <f t="shared" si="1"/>
        <v>0.003518518518518518</v>
      </c>
      <c r="I14" s="22">
        <f>F14-INDEX($F$5:$F$36,MATCH(D14,$D$5:$D$36,0))</f>
        <v>0.003518518518518518</v>
      </c>
    </row>
    <row r="15" spans="1:9" s="10" customFormat="1" ht="15" customHeight="1">
      <c r="A15" s="13">
        <v>11</v>
      </c>
      <c r="B15" s="46" t="s">
        <v>51</v>
      </c>
      <c r="C15" s="46" t="s">
        <v>52</v>
      </c>
      <c r="D15" s="47" t="s">
        <v>53</v>
      </c>
      <c r="E15" s="46" t="s">
        <v>50</v>
      </c>
      <c r="F15" s="48">
        <v>0.024999999999999998</v>
      </c>
      <c r="G15" s="13" t="str">
        <f t="shared" si="0"/>
        <v>4.30/km</v>
      </c>
      <c r="H15" s="22">
        <f t="shared" si="1"/>
        <v>0.003969907407407401</v>
      </c>
      <c r="I15" s="22">
        <f>F15-INDEX($F$5:$F$36,MATCH(D15,$D$5:$D$36,0))</f>
        <v>0</v>
      </c>
    </row>
    <row r="16" spans="1:9" s="10" customFormat="1" ht="15" customHeight="1">
      <c r="A16" s="13">
        <v>12</v>
      </c>
      <c r="B16" s="46" t="s">
        <v>54</v>
      </c>
      <c r="C16" s="46" t="s">
        <v>15</v>
      </c>
      <c r="D16" s="47" t="s">
        <v>53</v>
      </c>
      <c r="E16" s="46" t="s">
        <v>55</v>
      </c>
      <c r="F16" s="48">
        <v>0.025729166666666664</v>
      </c>
      <c r="G16" s="13" t="str">
        <f t="shared" si="0"/>
        <v>4.38/km</v>
      </c>
      <c r="H16" s="22">
        <f t="shared" si="1"/>
        <v>0.004699074074074067</v>
      </c>
      <c r="I16" s="22">
        <f>F16-INDEX($F$5:$F$36,MATCH(D16,$D$5:$D$36,0))</f>
        <v>0.0007291666666666662</v>
      </c>
    </row>
    <row r="17" spans="1:9" s="10" customFormat="1" ht="15" customHeight="1">
      <c r="A17" s="13">
        <v>13</v>
      </c>
      <c r="B17" s="46" t="s">
        <v>56</v>
      </c>
      <c r="C17" s="46" t="s">
        <v>18</v>
      </c>
      <c r="D17" s="47" t="s">
        <v>37</v>
      </c>
      <c r="E17" s="46" t="s">
        <v>26</v>
      </c>
      <c r="F17" s="48">
        <v>0.02576388888888889</v>
      </c>
      <c r="G17" s="13" t="str">
        <f t="shared" si="0"/>
        <v>4.38/km</v>
      </c>
      <c r="H17" s="22">
        <f t="shared" si="1"/>
        <v>0.004733796296296295</v>
      </c>
      <c r="I17" s="22">
        <f>F17-INDEX($F$5:$F$36,MATCH(D17,$D$5:$D$36,0))</f>
        <v>0.003159722222222227</v>
      </c>
    </row>
    <row r="18" spans="1:9" s="10" customFormat="1" ht="15" customHeight="1">
      <c r="A18" s="13">
        <v>14</v>
      </c>
      <c r="B18" s="46" t="s">
        <v>57</v>
      </c>
      <c r="C18" s="46" t="s">
        <v>58</v>
      </c>
      <c r="D18" s="47" t="s">
        <v>25</v>
      </c>
      <c r="E18" s="46" t="s">
        <v>26</v>
      </c>
      <c r="F18" s="48">
        <v>0.026064814814814815</v>
      </c>
      <c r="G18" s="13" t="str">
        <f t="shared" si="0"/>
        <v>4.42/km</v>
      </c>
      <c r="H18" s="22">
        <f t="shared" si="1"/>
        <v>0.005034722222222218</v>
      </c>
      <c r="I18" s="22">
        <f>F18-INDEX($F$5:$F$36,MATCH(D18,$D$5:$D$36,0))</f>
        <v>0.005034722222222218</v>
      </c>
    </row>
    <row r="19" spans="1:9" s="10" customFormat="1" ht="15" customHeight="1">
      <c r="A19" s="13">
        <v>15</v>
      </c>
      <c r="B19" s="46" t="s">
        <v>59</v>
      </c>
      <c r="C19" s="46" t="s">
        <v>60</v>
      </c>
      <c r="D19" s="47" t="s">
        <v>53</v>
      </c>
      <c r="E19" s="46" t="s">
        <v>50</v>
      </c>
      <c r="F19" s="48">
        <v>0.02694444444444444</v>
      </c>
      <c r="G19" s="13" t="str">
        <f t="shared" si="0"/>
        <v>4.51/km</v>
      </c>
      <c r="H19" s="22">
        <f t="shared" si="1"/>
        <v>0.005914351851851844</v>
      </c>
      <c r="I19" s="22">
        <f>F19-INDEX($F$5:$F$36,MATCH(D19,$D$5:$D$36,0))</f>
        <v>0.001944444444444443</v>
      </c>
    </row>
    <row r="20" spans="1:9" s="10" customFormat="1" ht="15" customHeight="1">
      <c r="A20" s="13">
        <v>16</v>
      </c>
      <c r="B20" s="46" t="s">
        <v>61</v>
      </c>
      <c r="C20" s="46" t="s">
        <v>62</v>
      </c>
      <c r="D20" s="47" t="s">
        <v>25</v>
      </c>
      <c r="E20" s="46" t="s">
        <v>26</v>
      </c>
      <c r="F20" s="48">
        <v>0.027372685185185184</v>
      </c>
      <c r="G20" s="13" t="str">
        <f t="shared" si="0"/>
        <v>4.56/km</v>
      </c>
      <c r="H20" s="22">
        <f t="shared" si="1"/>
        <v>0.006342592592592587</v>
      </c>
      <c r="I20" s="22">
        <f>F20-INDEX($F$5:$F$36,MATCH(D20,$D$5:$D$36,0))</f>
        <v>0.006342592592592587</v>
      </c>
    </row>
    <row r="21" spans="1:9" ht="15" customHeight="1">
      <c r="A21" s="13">
        <v>17</v>
      </c>
      <c r="B21" s="46" t="s">
        <v>63</v>
      </c>
      <c r="C21" s="46" t="s">
        <v>12</v>
      </c>
      <c r="D21" s="47" t="s">
        <v>40</v>
      </c>
      <c r="E21" s="46" t="s">
        <v>64</v>
      </c>
      <c r="F21" s="48">
        <v>0.027430555555555555</v>
      </c>
      <c r="G21" s="13" t="str">
        <f t="shared" si="0"/>
        <v>4.56/km</v>
      </c>
      <c r="H21" s="22">
        <f t="shared" si="1"/>
        <v>0.0064004629629629585</v>
      </c>
      <c r="I21" s="22">
        <f>F21-INDEX($F$5:$F$36,MATCH(D21,$D$5:$D$36,0))</f>
        <v>0.003912037037037037</v>
      </c>
    </row>
    <row r="22" spans="1:9" ht="15" customHeight="1">
      <c r="A22" s="13">
        <v>18</v>
      </c>
      <c r="B22" s="46" t="s">
        <v>65</v>
      </c>
      <c r="C22" s="46" t="s">
        <v>58</v>
      </c>
      <c r="D22" s="47" t="s">
        <v>66</v>
      </c>
      <c r="E22" s="46" t="s">
        <v>26</v>
      </c>
      <c r="F22" s="48">
        <v>0.028287037037037038</v>
      </c>
      <c r="G22" s="13" t="str">
        <f aca="true" t="shared" si="2" ref="G22:G28">TEXT(INT((HOUR(F22)*3600+MINUTE(F22)*60+SECOND(F22))/$I$3/60),"0")&amp;"."&amp;TEXT(MOD((HOUR(F22)*3600+MINUTE(F22)*60+SECOND(F22))/$I$3,60),"00")&amp;"/km"</f>
        <v>5.06/km</v>
      </c>
      <c r="H22" s="22">
        <f aca="true" t="shared" si="3" ref="H22:H28">F22-$F$5</f>
        <v>0.007256944444444441</v>
      </c>
      <c r="I22" s="22">
        <f>F22-INDEX($F$5:$F$36,MATCH(D22,$D$5:$D$36,0))</f>
        <v>0</v>
      </c>
    </row>
    <row r="23" spans="1:9" ht="15" customHeight="1">
      <c r="A23" s="13">
        <v>19</v>
      </c>
      <c r="B23" s="46" t="s">
        <v>67</v>
      </c>
      <c r="C23" s="46" t="s">
        <v>14</v>
      </c>
      <c r="D23" s="47" t="s">
        <v>25</v>
      </c>
      <c r="E23" s="46" t="s">
        <v>68</v>
      </c>
      <c r="F23" s="48">
        <v>0.028761574074074075</v>
      </c>
      <c r="G23" s="13" t="str">
        <f t="shared" si="2"/>
        <v>5.11/km</v>
      </c>
      <c r="H23" s="22">
        <f t="shared" si="3"/>
        <v>0.007731481481481478</v>
      </c>
      <c r="I23" s="22">
        <f>F23-INDEX($F$5:$F$36,MATCH(D23,$D$5:$D$36,0))</f>
        <v>0.007731481481481478</v>
      </c>
    </row>
    <row r="24" spans="1:9" ht="15" customHeight="1">
      <c r="A24" s="13">
        <v>20</v>
      </c>
      <c r="B24" s="46" t="s">
        <v>69</v>
      </c>
      <c r="C24" s="46" t="s">
        <v>17</v>
      </c>
      <c r="D24" s="47" t="s">
        <v>37</v>
      </c>
      <c r="E24" s="46" t="s">
        <v>26</v>
      </c>
      <c r="F24" s="48">
        <v>0.029664351851851855</v>
      </c>
      <c r="G24" s="13" t="str">
        <f t="shared" si="2"/>
        <v>5.20/km</v>
      </c>
      <c r="H24" s="22">
        <f t="shared" si="3"/>
        <v>0.008634259259259258</v>
      </c>
      <c r="I24" s="22">
        <f>F24-INDEX($F$5:$F$36,MATCH(D24,$D$5:$D$36,0))</f>
        <v>0.00706018518518519</v>
      </c>
    </row>
    <row r="25" spans="1:9" ht="15" customHeight="1">
      <c r="A25" s="13">
        <v>21</v>
      </c>
      <c r="B25" s="46" t="s">
        <v>70</v>
      </c>
      <c r="C25" s="46" t="s">
        <v>71</v>
      </c>
      <c r="D25" s="47" t="s">
        <v>25</v>
      </c>
      <c r="E25" s="46" t="s">
        <v>73</v>
      </c>
      <c r="F25" s="48">
        <v>0.02980324074074074</v>
      </c>
      <c r="G25" s="13" t="str">
        <f t="shared" si="2"/>
        <v>5.22/km</v>
      </c>
      <c r="H25" s="22">
        <f t="shared" si="3"/>
        <v>0.008773148148148145</v>
      </c>
      <c r="I25" s="22">
        <f>F25-INDEX($F$5:$F$36,MATCH(D25,$D$5:$D$36,0))</f>
        <v>0.008773148148148145</v>
      </c>
    </row>
    <row r="26" spans="1:9" ht="15" customHeight="1">
      <c r="A26" s="13">
        <v>22</v>
      </c>
      <c r="B26" s="46" t="s">
        <v>72</v>
      </c>
      <c r="C26" s="46" t="s">
        <v>17</v>
      </c>
      <c r="D26" s="47" t="s">
        <v>25</v>
      </c>
      <c r="E26" s="46" t="s">
        <v>73</v>
      </c>
      <c r="F26" s="48">
        <v>0.029988425925925922</v>
      </c>
      <c r="G26" s="13" t="str">
        <f t="shared" si="2"/>
        <v>5.24/km</v>
      </c>
      <c r="H26" s="22">
        <f t="shared" si="3"/>
        <v>0.008958333333333325</v>
      </c>
      <c r="I26" s="22">
        <f>F26-INDEX($F$5:$F$36,MATCH(D26,$D$5:$D$36,0))</f>
        <v>0.008958333333333325</v>
      </c>
    </row>
    <row r="27" spans="1:9" ht="15" customHeight="1">
      <c r="A27" s="13">
        <v>23</v>
      </c>
      <c r="B27" s="46" t="s">
        <v>74</v>
      </c>
      <c r="C27" s="46" t="s">
        <v>15</v>
      </c>
      <c r="D27" s="47" t="s">
        <v>66</v>
      </c>
      <c r="E27" s="46" t="s">
        <v>75</v>
      </c>
      <c r="F27" s="48">
        <v>0.030162037037037032</v>
      </c>
      <c r="G27" s="13" t="str">
        <f t="shared" si="2"/>
        <v>5.26/km</v>
      </c>
      <c r="H27" s="22">
        <f t="shared" si="3"/>
        <v>0.009131944444444436</v>
      </c>
      <c r="I27" s="22">
        <f>F27-INDEX($F$5:$F$36,MATCH(D27,$D$5:$D$36,0))</f>
        <v>0.0018749999999999947</v>
      </c>
    </row>
    <row r="28" spans="1:9" ht="15" customHeight="1">
      <c r="A28" s="13">
        <v>24</v>
      </c>
      <c r="B28" s="46" t="s">
        <v>35</v>
      </c>
      <c r="C28" s="46" t="s">
        <v>36</v>
      </c>
      <c r="D28" s="47" t="s">
        <v>37</v>
      </c>
      <c r="E28" s="46" t="s">
        <v>32</v>
      </c>
      <c r="F28" s="48">
        <v>0.03025462962962963</v>
      </c>
      <c r="G28" s="13" t="str">
        <f t="shared" si="2"/>
        <v>5.27/km</v>
      </c>
      <c r="H28" s="22">
        <f t="shared" si="3"/>
        <v>0.009224537037037035</v>
      </c>
      <c r="I28" s="22">
        <f>F28-INDEX($F$5:$F$36,MATCH(D28,$D$5:$D$36,0))</f>
        <v>0.0076504629629629665</v>
      </c>
    </row>
    <row r="29" spans="1:9" ht="15.75">
      <c r="A29" s="13">
        <v>25</v>
      </c>
      <c r="B29" s="46" t="s">
        <v>76</v>
      </c>
      <c r="C29" s="46" t="s">
        <v>77</v>
      </c>
      <c r="D29" s="47" t="s">
        <v>78</v>
      </c>
      <c r="E29" s="46" t="s">
        <v>75</v>
      </c>
      <c r="F29" s="48">
        <v>0.03050925925925926</v>
      </c>
      <c r="G29" s="13" t="str">
        <f aca="true" t="shared" si="4" ref="G29:G36">TEXT(INT((HOUR(F29)*3600+MINUTE(F29)*60+SECOND(F29))/$I$3/60),"0")&amp;"."&amp;TEXT(MOD((HOUR(F29)*3600+MINUTE(F29)*60+SECOND(F29))/$I$3,60),"00")&amp;"/km"</f>
        <v>5.30/km</v>
      </c>
      <c r="H29" s="22">
        <f aca="true" t="shared" si="5" ref="H29:H36">F29-$F$5</f>
        <v>0.009479166666666664</v>
      </c>
      <c r="I29" s="22">
        <f>F29-INDEX($F$5:$F$36,MATCH(D29,$D$5:$D$36,0))</f>
        <v>0</v>
      </c>
    </row>
    <row r="30" spans="1:9" ht="15.75">
      <c r="A30" s="13">
        <v>26</v>
      </c>
      <c r="B30" s="46" t="s">
        <v>79</v>
      </c>
      <c r="C30" s="46" t="s">
        <v>11</v>
      </c>
      <c r="D30" s="47" t="s">
        <v>44</v>
      </c>
      <c r="E30" s="46" t="s">
        <v>50</v>
      </c>
      <c r="F30" s="48">
        <v>0.03127314814814815</v>
      </c>
      <c r="G30" s="13" t="str">
        <f t="shared" si="4"/>
        <v>5.38/km</v>
      </c>
      <c r="H30" s="22">
        <f t="shared" si="5"/>
        <v>0.01024305555555555</v>
      </c>
      <c r="I30" s="22">
        <f>F30-INDEX($F$5:$F$36,MATCH(D30,$D$5:$D$36,0))</f>
        <v>0.007453703703703702</v>
      </c>
    </row>
    <row r="31" spans="1:9" ht="15.75">
      <c r="A31" s="13">
        <v>27</v>
      </c>
      <c r="B31" s="46" t="s">
        <v>80</v>
      </c>
      <c r="C31" s="46" t="s">
        <v>16</v>
      </c>
      <c r="D31" s="47" t="s">
        <v>53</v>
      </c>
      <c r="E31" s="46" t="s">
        <v>91</v>
      </c>
      <c r="F31" s="48">
        <v>0.03373842592592593</v>
      </c>
      <c r="G31" s="13" t="str">
        <f t="shared" si="4"/>
        <v>6.04/km</v>
      </c>
      <c r="H31" s="22">
        <f t="shared" si="5"/>
        <v>0.012708333333333332</v>
      </c>
      <c r="I31" s="22">
        <f>F31-INDEX($F$5:$F$36,MATCH(D31,$D$5:$D$36,0))</f>
        <v>0.00873842592592593</v>
      </c>
    </row>
    <row r="32" spans="1:9" ht="15.75">
      <c r="A32" s="13">
        <v>28</v>
      </c>
      <c r="B32" s="46" t="s">
        <v>81</v>
      </c>
      <c r="C32" s="46" t="s">
        <v>22</v>
      </c>
      <c r="D32" s="47" t="s">
        <v>82</v>
      </c>
      <c r="E32" s="46" t="s">
        <v>83</v>
      </c>
      <c r="F32" s="48">
        <v>0.03634259259259259</v>
      </c>
      <c r="G32" s="13" t="str">
        <f t="shared" si="4"/>
        <v>6.33/km</v>
      </c>
      <c r="H32" s="22">
        <f t="shared" si="5"/>
        <v>0.015312499999999996</v>
      </c>
      <c r="I32" s="22">
        <f>F32-INDEX($F$5:$F$36,MATCH(D32,$D$5:$D$36,0))</f>
        <v>0</v>
      </c>
    </row>
    <row r="33" spans="1:9" ht="15.75">
      <c r="A33" s="13">
        <v>29</v>
      </c>
      <c r="B33" s="46" t="s">
        <v>84</v>
      </c>
      <c r="C33" s="46" t="s">
        <v>13</v>
      </c>
      <c r="D33" s="47" t="s">
        <v>25</v>
      </c>
      <c r="E33" s="46" t="s">
        <v>91</v>
      </c>
      <c r="F33" s="48">
        <v>0.03787037037037037</v>
      </c>
      <c r="G33" s="13" t="str">
        <f t="shared" si="4"/>
        <v>6.49/km</v>
      </c>
      <c r="H33" s="22">
        <f t="shared" si="5"/>
        <v>0.01684027777777777</v>
      </c>
      <c r="I33" s="22">
        <f>F33-INDEX($F$5:$F$36,MATCH(D33,$D$5:$D$36,0))</f>
        <v>0.01684027777777777</v>
      </c>
    </row>
    <row r="34" spans="1:9" ht="15.75">
      <c r="A34" s="13">
        <v>30</v>
      </c>
      <c r="B34" s="46" t="s">
        <v>85</v>
      </c>
      <c r="C34" s="46" t="s">
        <v>19</v>
      </c>
      <c r="D34" s="47" t="s">
        <v>82</v>
      </c>
      <c r="E34" s="46" t="s">
        <v>75</v>
      </c>
      <c r="F34" s="48">
        <v>0.04047453703703704</v>
      </c>
      <c r="G34" s="13" t="str">
        <f t="shared" si="4"/>
        <v>7.17/km</v>
      </c>
      <c r="H34" s="22">
        <f t="shared" si="5"/>
        <v>0.01944444444444444</v>
      </c>
      <c r="I34" s="22">
        <f>F34-INDEX($F$5:$F$36,MATCH(D34,$D$5:$D$36,0))</f>
        <v>0.004131944444444445</v>
      </c>
    </row>
    <row r="35" spans="1:9" ht="15.75">
      <c r="A35" s="13">
        <v>31</v>
      </c>
      <c r="B35" s="46" t="s">
        <v>86</v>
      </c>
      <c r="C35" s="46" t="s">
        <v>87</v>
      </c>
      <c r="D35" s="47" t="s">
        <v>88</v>
      </c>
      <c r="E35" s="46" t="s">
        <v>75</v>
      </c>
      <c r="F35" s="48">
        <v>0.04096064814814815</v>
      </c>
      <c r="G35" s="13" t="str">
        <f t="shared" si="4"/>
        <v>7.22/km</v>
      </c>
      <c r="H35" s="22">
        <f t="shared" si="5"/>
        <v>0.019930555555555552</v>
      </c>
      <c r="I35" s="22">
        <f>F35-INDEX($F$5:$F$36,MATCH(D35,$D$5:$D$36,0))</f>
        <v>0</v>
      </c>
    </row>
    <row r="36" spans="1:9" ht="15.75">
      <c r="A36" s="25">
        <v>32</v>
      </c>
      <c r="B36" s="49" t="s">
        <v>89</v>
      </c>
      <c r="C36" s="49" t="s">
        <v>90</v>
      </c>
      <c r="D36" s="50" t="s">
        <v>78</v>
      </c>
      <c r="E36" s="49" t="s">
        <v>30</v>
      </c>
      <c r="F36" s="51">
        <v>0.042465277777777775</v>
      </c>
      <c r="G36" s="25" t="str">
        <f t="shared" si="4"/>
        <v>7.39/km</v>
      </c>
      <c r="H36" s="26">
        <f t="shared" si="5"/>
        <v>0.02143518518518518</v>
      </c>
      <c r="I36" s="26">
        <f>F36-INDEX($F$5:$F$36,MATCH(D36,$D$5:$D$36,0))</f>
        <v>0.011956018518518515</v>
      </c>
    </row>
  </sheetData>
  <sheetProtection/>
  <autoFilter ref="A4:I3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Memorial Stracchi</v>
      </c>
      <c r="B1" s="39"/>
      <c r="C1" s="40"/>
    </row>
    <row r="2" spans="1:3" ht="24" customHeight="1">
      <c r="A2" s="41" t="str">
        <f>Individuale!A2</f>
        <v>2ª edizione</v>
      </c>
      <c r="B2" s="41"/>
      <c r="C2" s="41"/>
    </row>
    <row r="3" spans="1:3" ht="24" customHeight="1">
      <c r="A3" s="42" t="str">
        <f>Individuale!A3</f>
        <v>Montasola (RI) Italia - Sabato 17/06/2017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26</v>
      </c>
      <c r="C5" s="27">
        <v>7</v>
      </c>
    </row>
    <row r="6" spans="1:3" ht="15" customHeight="1">
      <c r="A6" s="14">
        <v>2</v>
      </c>
      <c r="B6" s="15" t="s">
        <v>32</v>
      </c>
      <c r="C6" s="28">
        <v>4</v>
      </c>
    </row>
    <row r="7" spans="1:3" ht="15" customHeight="1">
      <c r="A7" s="14">
        <v>3</v>
      </c>
      <c r="B7" s="15" t="s">
        <v>50</v>
      </c>
      <c r="C7" s="28">
        <v>4</v>
      </c>
    </row>
    <row r="8" spans="1:3" ht="15" customHeight="1">
      <c r="A8" s="14">
        <v>4</v>
      </c>
      <c r="B8" s="15" t="s">
        <v>75</v>
      </c>
      <c r="C8" s="28">
        <v>4</v>
      </c>
    </row>
    <row r="9" spans="1:3" ht="15" customHeight="1">
      <c r="A9" s="14">
        <v>5</v>
      </c>
      <c r="B9" s="15" t="s">
        <v>73</v>
      </c>
      <c r="C9" s="28">
        <v>2</v>
      </c>
    </row>
    <row r="10" spans="1:3" ht="15" customHeight="1">
      <c r="A10" s="14">
        <v>6</v>
      </c>
      <c r="B10" s="15" t="s">
        <v>91</v>
      </c>
      <c r="C10" s="28">
        <v>2</v>
      </c>
    </row>
    <row r="11" spans="1:3" ht="15" customHeight="1">
      <c r="A11" s="14">
        <v>7</v>
      </c>
      <c r="B11" s="15" t="s">
        <v>30</v>
      </c>
      <c r="C11" s="28">
        <v>2</v>
      </c>
    </row>
    <row r="12" spans="1:3" ht="15" customHeight="1">
      <c r="A12" s="14">
        <v>8</v>
      </c>
      <c r="B12" s="15" t="s">
        <v>55</v>
      </c>
      <c r="C12" s="28">
        <v>1</v>
      </c>
    </row>
    <row r="13" spans="1:3" ht="15" customHeight="1">
      <c r="A13" s="14">
        <v>9</v>
      </c>
      <c r="B13" s="15" t="s">
        <v>45</v>
      </c>
      <c r="C13" s="28">
        <v>1</v>
      </c>
    </row>
    <row r="14" spans="1:3" ht="15" customHeight="1">
      <c r="A14" s="14">
        <v>10</v>
      </c>
      <c r="B14" s="15" t="s">
        <v>48</v>
      </c>
      <c r="C14" s="28">
        <v>1</v>
      </c>
    </row>
    <row r="15" spans="1:3" ht="15.75">
      <c r="A15" s="14">
        <v>11</v>
      </c>
      <c r="B15" s="15" t="s">
        <v>68</v>
      </c>
      <c r="C15" s="28">
        <v>1</v>
      </c>
    </row>
    <row r="16" spans="1:3" ht="15.75">
      <c r="A16" s="14">
        <v>12</v>
      </c>
      <c r="B16" s="15" t="s">
        <v>41</v>
      </c>
      <c r="C16" s="28">
        <v>1</v>
      </c>
    </row>
    <row r="17" spans="1:3" ht="15.75">
      <c r="A17" s="14">
        <v>13</v>
      </c>
      <c r="B17" s="15" t="s">
        <v>64</v>
      </c>
      <c r="C17" s="28">
        <v>1</v>
      </c>
    </row>
    <row r="18" spans="1:3" ht="15.75">
      <c r="A18" s="16">
        <v>14</v>
      </c>
      <c r="B18" s="17" t="s">
        <v>83</v>
      </c>
      <c r="C18" s="29">
        <v>1</v>
      </c>
    </row>
    <row r="19" ht="12.75">
      <c r="C19" s="2">
        <f>SUM(C5:C18)</f>
        <v>32</v>
      </c>
    </row>
  </sheetData>
  <sheetProtection/>
  <autoFilter ref="A4:C4">
    <sortState ref="A5:C19">
      <sortCondition descending="1" sortBy="value" ref="C5:C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2017-06-23T19:19:36Z</dcterms:modified>
  <cp:category/>
  <cp:version/>
  <cp:contentType/>
  <cp:contentStatus/>
</cp:coreProperties>
</file>