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'Individuale'!$A$4:$J$122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<sst xmlns="http://schemas.openxmlformats.org/spreadsheetml/2006/main" count="542" uniqueCount="274">
  <si>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</si>
  <si>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</si>
  <si>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</si>
  <si>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</si>
  <si>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</si>
  <si>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</si>
  <si>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</si>
  <si>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</si>
  <si>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</si>
  <si>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</si>
  <si>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</si>
  <si>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</si>
  <si>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 xml:space="preserve">8ª edizione </t>
  </si>
  <si>
    <t>Fenaroli</t>
  </si>
  <si>
    <t>Maurizio</t>
  </si>
  <si>
    <t>M40</t>
  </si>
  <si>
    <t>Kratos team - lecco</t>
  </si>
  <si>
    <t>Carfagnini</t>
  </si>
  <si>
    <t>Antonio</t>
  </si>
  <si>
    <t>SDS L'Aquila</t>
  </si>
  <si>
    <t>Mastropietro</t>
  </si>
  <si>
    <t>Gabriele</t>
  </si>
  <si>
    <t>Asd Corri Alvito</t>
  </si>
  <si>
    <t>Tolino</t>
  </si>
  <si>
    <t>Giovanni</t>
  </si>
  <si>
    <t>M45</t>
  </si>
  <si>
    <t>Isaura Valle Dell'Irno</t>
  </si>
  <si>
    <t>Giordano</t>
  </si>
  <si>
    <t>M50</t>
  </si>
  <si>
    <t>Montemiletto Team Ru</t>
  </si>
  <si>
    <t>Villani</t>
  </si>
  <si>
    <t>Mario</t>
  </si>
  <si>
    <t>ASD Aequa Trail Running</t>
  </si>
  <si>
    <t>Marrocco</t>
  </si>
  <si>
    <t>Giampietro</t>
  </si>
  <si>
    <t>ernica running</t>
  </si>
  <si>
    <t>Mazza</t>
  </si>
  <si>
    <t>Luigi</t>
  </si>
  <si>
    <t>Iovieno</t>
  </si>
  <si>
    <t>Seniores</t>
  </si>
  <si>
    <t>Lanzilli</t>
  </si>
  <si>
    <t>Sergio</t>
  </si>
  <si>
    <t>Polisportiva Molise</t>
  </si>
  <si>
    <t>Schirinzi</t>
  </si>
  <si>
    <t>Luciano</t>
  </si>
  <si>
    <t>Atletica capo di leuca</t>
  </si>
  <si>
    <t>Marcoccio</t>
  </si>
  <si>
    <t>Alfonso</t>
  </si>
  <si>
    <t>Pol. ciociara a fava</t>
  </si>
  <si>
    <t>Shablista</t>
  </si>
  <si>
    <t>Nataliya</t>
  </si>
  <si>
    <t>F40</t>
  </si>
  <si>
    <t>Libero</t>
  </si>
  <si>
    <t>Santoro</t>
  </si>
  <si>
    <t>Davide</t>
  </si>
  <si>
    <t>Atina Trail Running</t>
  </si>
  <si>
    <t>Zarlenga</t>
  </si>
  <si>
    <t>Pietro</t>
  </si>
  <si>
    <t>Sabatini</t>
  </si>
  <si>
    <t>Camillo</t>
  </si>
  <si>
    <t>Volpe</t>
  </si>
  <si>
    <t>Michele</t>
  </si>
  <si>
    <t>Iori</t>
  </si>
  <si>
    <t>Paolo</t>
  </si>
  <si>
    <t>Tibur Ecotrail</t>
  </si>
  <si>
    <t>Sessa</t>
  </si>
  <si>
    <t>Giulio</t>
  </si>
  <si>
    <t>M60</t>
  </si>
  <si>
    <t>De paulis</t>
  </si>
  <si>
    <t>Ronaldo</t>
  </si>
  <si>
    <t>GSA CAI Sora</t>
  </si>
  <si>
    <t>Evangelista</t>
  </si>
  <si>
    <t>Felice</t>
  </si>
  <si>
    <t>Di Manno</t>
  </si>
  <si>
    <t>I Lupi di Monte Cairo</t>
  </si>
  <si>
    <t>Bello</t>
  </si>
  <si>
    <t>Falciani</t>
  </si>
  <si>
    <t>Fabrizio</t>
  </si>
  <si>
    <t>Atletica signe - firenze</t>
  </si>
  <si>
    <t>Minerva</t>
  </si>
  <si>
    <t>Vito</t>
  </si>
  <si>
    <t>dynamyk fitness</t>
  </si>
  <si>
    <t>Russo</t>
  </si>
  <si>
    <t>Giuseppe</t>
  </si>
  <si>
    <t>Stoppoloni</t>
  </si>
  <si>
    <t>Peperoncino Running Team</t>
  </si>
  <si>
    <t>D'Acunto</t>
  </si>
  <si>
    <t>Pasquale</t>
  </si>
  <si>
    <t>Pol.dilett.maremoto</t>
  </si>
  <si>
    <t>Noce</t>
  </si>
  <si>
    <t>Tari</t>
  </si>
  <si>
    <t>Carmelino</t>
  </si>
  <si>
    <t>Colicci</t>
  </si>
  <si>
    <t>Gustavo</t>
  </si>
  <si>
    <t>Schiro'</t>
  </si>
  <si>
    <t>Corrado</t>
  </si>
  <si>
    <t>LBM Sport Team</t>
  </si>
  <si>
    <t>Mastrangelo</t>
  </si>
  <si>
    <t>Domenico</t>
  </si>
  <si>
    <t>M55</t>
  </si>
  <si>
    <t>ASDA Castellana</t>
  </si>
  <si>
    <t>Laurenzano</t>
  </si>
  <si>
    <t>I.a.o. gym club</t>
  </si>
  <si>
    <t>Rossi</t>
  </si>
  <si>
    <t>Bernardo</t>
  </si>
  <si>
    <t>GMS Subiaco</t>
  </si>
  <si>
    <t>Scognamiglio</t>
  </si>
  <si>
    <t>Vincenzo</t>
  </si>
  <si>
    <t>GS Celano</t>
  </si>
  <si>
    <t>Capoccia</t>
  </si>
  <si>
    <t>Piero</t>
  </si>
  <si>
    <t>Mottini</t>
  </si>
  <si>
    <t>Nicolas</t>
  </si>
  <si>
    <t>Villa Ada Green Run RM</t>
  </si>
  <si>
    <t>D'Annunzio</t>
  </si>
  <si>
    <t>Polce</t>
  </si>
  <si>
    <t>Pierluigi</t>
  </si>
  <si>
    <t>ASD GP Runners Sulmona</t>
  </si>
  <si>
    <t>Cousty</t>
  </si>
  <si>
    <t>Olivier</t>
  </si>
  <si>
    <t>Marciano</t>
  </si>
  <si>
    <t>Raponi</t>
  </si>
  <si>
    <t>ASD Liri Runners</t>
  </si>
  <si>
    <t>Antenucci</t>
  </si>
  <si>
    <t>Andrea</t>
  </si>
  <si>
    <t>promo sport</t>
  </si>
  <si>
    <t>Alonzi</t>
  </si>
  <si>
    <t>Daniele</t>
  </si>
  <si>
    <t>Mazzone</t>
  </si>
  <si>
    <t>Capraro</t>
  </si>
  <si>
    <t>Capasso</t>
  </si>
  <si>
    <t>Campoli</t>
  </si>
  <si>
    <t>Quirino</t>
  </si>
  <si>
    <t>Cavaliere</t>
  </si>
  <si>
    <t>Angione</t>
  </si>
  <si>
    <t>Gianni</t>
  </si>
  <si>
    <t>Vellucci</t>
  </si>
  <si>
    <t>Pod. Questura Latina</t>
  </si>
  <si>
    <t>Petrozzi</t>
  </si>
  <si>
    <t>Sara</t>
  </si>
  <si>
    <t>Seniores F</t>
  </si>
  <si>
    <t>Ferrante</t>
  </si>
  <si>
    <t>Tamara</t>
  </si>
  <si>
    <t>Atl. Alatri Ciclopi</t>
  </si>
  <si>
    <t>Melideo</t>
  </si>
  <si>
    <t>Grzegorzewsky</t>
  </si>
  <si>
    <t>Michal</t>
  </si>
  <si>
    <t>Runners Club Anagni</t>
  </si>
  <si>
    <t>Terzini</t>
  </si>
  <si>
    <t>Pierfrancesco</t>
  </si>
  <si>
    <t>Vitti</t>
  </si>
  <si>
    <t>Mirco</t>
  </si>
  <si>
    <t>Lops</t>
  </si>
  <si>
    <t>Villa de sanctis</t>
  </si>
  <si>
    <t>Pellicciotta</t>
  </si>
  <si>
    <t>Filippo</t>
  </si>
  <si>
    <t>Il Crampo Gruppo Podistico</t>
  </si>
  <si>
    <t>Quattrociocchi</t>
  </si>
  <si>
    <t>Genesio</t>
  </si>
  <si>
    <t>Iannarilli</t>
  </si>
  <si>
    <t>Enrico</t>
  </si>
  <si>
    <t>Testa</t>
  </si>
  <si>
    <t>Atl. Aurora Segni</t>
  </si>
  <si>
    <t>Pedroni</t>
  </si>
  <si>
    <t>Sandro</t>
  </si>
  <si>
    <t>Libertas Vini Citra</t>
  </si>
  <si>
    <t>Golvelli</t>
  </si>
  <si>
    <t>M65 e oltre</t>
  </si>
  <si>
    <t>Mozo</t>
  </si>
  <si>
    <t>Laura flores</t>
  </si>
  <si>
    <t>Lilla</t>
  </si>
  <si>
    <t>Archimede</t>
  </si>
  <si>
    <t>Leva</t>
  </si>
  <si>
    <t>Gianluca</t>
  </si>
  <si>
    <t>Mainarde trail runner</t>
  </si>
  <si>
    <t>Colucci</t>
  </si>
  <si>
    <t>Onofrio</t>
  </si>
  <si>
    <t>Zeppieri</t>
  </si>
  <si>
    <t>Patriarca</t>
  </si>
  <si>
    <t>Alessandro</t>
  </si>
  <si>
    <t>ASD Atletica Ceccano</t>
  </si>
  <si>
    <t>Paesano</t>
  </si>
  <si>
    <t>Jean Philippe</t>
  </si>
  <si>
    <t>Mastracci</t>
  </si>
  <si>
    <t>Alba</t>
  </si>
  <si>
    <t>F45</t>
  </si>
  <si>
    <t>Orofiamma</t>
  </si>
  <si>
    <t>Ludovico</t>
  </si>
  <si>
    <t>Avallone</t>
  </si>
  <si>
    <t>Carlo</t>
  </si>
  <si>
    <t>Poligolfo Formia</t>
  </si>
  <si>
    <t>Paniccia</t>
  </si>
  <si>
    <t>Giancarlo</t>
  </si>
  <si>
    <t>Pratelli</t>
  </si>
  <si>
    <t>Ascenzi</t>
  </si>
  <si>
    <t>Massimo</t>
  </si>
  <si>
    <t>Acampora</t>
  </si>
  <si>
    <t>ASD Cava Picentini Costa</t>
  </si>
  <si>
    <t>Mastromattei</t>
  </si>
  <si>
    <t>Ricasoli</t>
  </si>
  <si>
    <t>Marco</t>
  </si>
  <si>
    <t>Running Club Lariano</t>
  </si>
  <si>
    <t>Paglione</t>
  </si>
  <si>
    <t>Claudio</t>
  </si>
  <si>
    <t>Runners Avezzano</t>
  </si>
  <si>
    <t>Paglia</t>
  </si>
  <si>
    <t>Gino</t>
  </si>
  <si>
    <t>Prosperi</t>
  </si>
  <si>
    <t>Renato</t>
  </si>
  <si>
    <t>Parks Trail Promotion</t>
  </si>
  <si>
    <t>Materiale</t>
  </si>
  <si>
    <t>Di fazio</t>
  </si>
  <si>
    <t>Barbara</t>
  </si>
  <si>
    <t>Pacitto</t>
  </si>
  <si>
    <t>Rocco</t>
  </si>
  <si>
    <t>Atletica Olimpic Marina</t>
  </si>
  <si>
    <t>Fionda</t>
  </si>
  <si>
    <t>Bucciarelli</t>
  </si>
  <si>
    <t>Angelo</t>
  </si>
  <si>
    <t>Micheli</t>
  </si>
  <si>
    <t>Spada</t>
  </si>
  <si>
    <t>Abballe</t>
  </si>
  <si>
    <t>Venneri</t>
  </si>
  <si>
    <t>Amatori Villa Pamphili</t>
  </si>
  <si>
    <t>Carinci</t>
  </si>
  <si>
    <t>Stefano</t>
  </si>
  <si>
    <t>Gragnaniello</t>
  </si>
  <si>
    <t>Antimo</t>
  </si>
  <si>
    <t>International Security Service</t>
  </si>
  <si>
    <t>Iaciancio</t>
  </si>
  <si>
    <t>Lorena</t>
  </si>
  <si>
    <t>Atletica Agnone</t>
  </si>
  <si>
    <t>Coppa</t>
  </si>
  <si>
    <t>Silvio</t>
  </si>
  <si>
    <t>Atl. Monticellana</t>
  </si>
  <si>
    <t>Tomassi</t>
  </si>
  <si>
    <t>Bruno</t>
  </si>
  <si>
    <t>Peduto</t>
  </si>
  <si>
    <t>Lucilla</t>
  </si>
  <si>
    <t>Armand</t>
  </si>
  <si>
    <t>US Metro</t>
  </si>
  <si>
    <t>Tanzilli</t>
  </si>
  <si>
    <t>Fiorini</t>
  </si>
  <si>
    <t>Enzo</t>
  </si>
  <si>
    <t>Didonna</t>
  </si>
  <si>
    <t>Rutigliano - bari</t>
  </si>
  <si>
    <t>Esposito</t>
  </si>
  <si>
    <t>Vitaliano</t>
  </si>
  <si>
    <t>Sgammato</t>
  </si>
  <si>
    <t>Amelia</t>
  </si>
  <si>
    <t>F50</t>
  </si>
  <si>
    <t>Cervi</t>
  </si>
  <si>
    <t>Lacerra</t>
  </si>
  <si>
    <t>Fiorenzo</t>
  </si>
  <si>
    <t>Polisportiva Namaste'</t>
  </si>
  <si>
    <t>Marcovecchio</t>
  </si>
  <si>
    <t>Angela</t>
  </si>
  <si>
    <t>Lancia</t>
  </si>
  <si>
    <t>Daniel</t>
  </si>
  <si>
    <t>Lanzi</t>
  </si>
  <si>
    <t>SS Lazio Atletica</t>
  </si>
  <si>
    <t>Mafferri</t>
  </si>
  <si>
    <t>Durante</t>
  </si>
  <si>
    <t>Ciarla</t>
  </si>
  <si>
    <t>Alberta</t>
  </si>
  <si>
    <t>F60</t>
  </si>
  <si>
    <t>Amatori Velletri</t>
  </si>
  <si>
    <t>Munno</t>
  </si>
  <si>
    <t>Ettore</t>
  </si>
  <si>
    <t>Antonelli</t>
  </si>
  <si>
    <t>Under 23</t>
  </si>
  <si>
    <t>A.S.D. Podistica Solidarietà</t>
  </si>
  <si>
    <t>Trail dei Monti della Meta Sky Race</t>
  </si>
  <si>
    <t>Prati di Mezzo - Picinisco (FR) Italia - Domenica 26/07/2015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</si>
</sst>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7" customWidth="1"/>
    <col min="4" max="4" width="9.7109375" style="2" customWidth="1"/>
    <col min="5" max="5" width="35.7109375" style="28" customWidth="1"/>
    <col min="6" max="7" width="10.7109375" style="18" customWidth="1"/>
    <col min="8" max="10" width="10.7109375" style="1" customWidth="1"/>
  </cols>
  <sheetData>
    <row r="1" spans="1:10" ht="45" customHeight="1">
      <c r="A1" s="39" t="s">
        <v>272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273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13</v>
      </c>
      <c r="C5" s="31" t="s">
        <v>14</v>
      </c>
      <c r="D5" s="11" t="s">
        <v>15</v>
      </c>
      <c r="E5" s="31" t="s">
        <v>16</v>
      </c>
      <c r="F5" s="15">
        <v>0.09708333333333334</v>
      </c>
      <c r="G5" s="15">
        <v>0.09708333333333334</v>
      </c>
      <c r="H5" s="11" t="str">
        <f aca="true" t="shared" si="0" ref="H5:H18">TEXT(INT((HOUR(G5)*3600+MINUTE(G5)*60+SECOND(G5))/$J$3/60),"0")&amp;"."&amp;TEXT(MOD((HOUR(G5)*3600+MINUTE(G5)*60+SECOND(G5))/$J$3,60),"00")&amp;"/km"</f>
        <v>7.21/km</v>
      </c>
      <c r="I5" s="15">
        <f aca="true" t="shared" si="1" ref="I5:I18">G5-$G$5</f>
        <v>0</v>
      </c>
      <c r="J5" s="15">
        <f>G5-INDEX($G$5:$G$176,MATCH(D5,$D$5:$D$176,0))</f>
        <v>0</v>
      </c>
    </row>
    <row r="6" spans="1:10" s="10" customFormat="1" ht="15" customHeight="1">
      <c r="A6" s="12">
        <v>2</v>
      </c>
      <c r="B6" s="32" t="s">
        <v>17</v>
      </c>
      <c r="C6" s="32" t="s">
        <v>18</v>
      </c>
      <c r="D6" s="12" t="s">
        <v>15</v>
      </c>
      <c r="E6" s="32" t="s">
        <v>19</v>
      </c>
      <c r="F6" s="13">
        <v>0.10100694444444445</v>
      </c>
      <c r="G6" s="13">
        <v>0.10100694444444445</v>
      </c>
      <c r="H6" s="12" t="str">
        <f t="shared" si="0"/>
        <v>7.39/km</v>
      </c>
      <c r="I6" s="13">
        <f t="shared" si="1"/>
        <v>0.003923611111111114</v>
      </c>
      <c r="J6" s="13">
        <f>G6-INDEX($G$5:$G$176,MATCH(D6,$D$5:$D$176,0))</f>
        <v>0.003923611111111114</v>
      </c>
    </row>
    <row r="7" spans="1:10" s="10" customFormat="1" ht="15" customHeight="1">
      <c r="A7" s="12">
        <v>3</v>
      </c>
      <c r="B7" s="32" t="s">
        <v>20</v>
      </c>
      <c r="C7" s="32" t="s">
        <v>21</v>
      </c>
      <c r="D7" s="12" t="s">
        <v>15</v>
      </c>
      <c r="E7" s="32" t="s">
        <v>22</v>
      </c>
      <c r="F7" s="13">
        <v>0.10686342592592592</v>
      </c>
      <c r="G7" s="13">
        <v>0.10686342592592592</v>
      </c>
      <c r="H7" s="12" t="str">
        <f t="shared" si="0"/>
        <v>8.06/km</v>
      </c>
      <c r="I7" s="13">
        <f t="shared" si="1"/>
        <v>0.009780092592592576</v>
      </c>
      <c r="J7" s="13">
        <f>G7-INDEX($G$5:$G$176,MATCH(D7,$D$5:$D$176,0))</f>
        <v>0.009780092592592576</v>
      </c>
    </row>
    <row r="8" spans="1:10" s="10" customFormat="1" ht="15" customHeight="1">
      <c r="A8" s="12">
        <v>4</v>
      </c>
      <c r="B8" s="32" t="s">
        <v>23</v>
      </c>
      <c r="C8" s="32" t="s">
        <v>24</v>
      </c>
      <c r="D8" s="12" t="s">
        <v>25</v>
      </c>
      <c r="E8" s="32" t="s">
        <v>26</v>
      </c>
      <c r="F8" s="13">
        <v>0.11094907407407407</v>
      </c>
      <c r="G8" s="13">
        <v>0.11094907407407407</v>
      </c>
      <c r="H8" s="12" t="str">
        <f t="shared" si="0"/>
        <v>8.25/km</v>
      </c>
      <c r="I8" s="13">
        <f t="shared" si="1"/>
        <v>0.013865740740740734</v>
      </c>
      <c r="J8" s="13">
        <f>G8-INDEX($G$5:$G$176,MATCH(D8,$D$5:$D$176,0))</f>
        <v>0</v>
      </c>
    </row>
    <row r="9" spans="1:10" s="10" customFormat="1" ht="15" customHeight="1">
      <c r="A9" s="12">
        <v>5</v>
      </c>
      <c r="B9" s="32" t="s">
        <v>27</v>
      </c>
      <c r="C9" s="32" t="s">
        <v>24</v>
      </c>
      <c r="D9" s="12" t="s">
        <v>28</v>
      </c>
      <c r="E9" s="32" t="s">
        <v>29</v>
      </c>
      <c r="F9" s="13">
        <v>0.11094907407407407</v>
      </c>
      <c r="G9" s="13">
        <v>0.11094907407407407</v>
      </c>
      <c r="H9" s="12" t="str">
        <f t="shared" si="0"/>
        <v>8.25/km</v>
      </c>
      <c r="I9" s="13">
        <f t="shared" si="1"/>
        <v>0.013865740740740734</v>
      </c>
      <c r="J9" s="13">
        <f>G9-INDEX($G$5:$G$176,MATCH(D9,$D$5:$D$176,0))</f>
        <v>0</v>
      </c>
    </row>
    <row r="10" spans="1:10" s="10" customFormat="1" ht="15" customHeight="1">
      <c r="A10" s="12">
        <v>6</v>
      </c>
      <c r="B10" s="32" t="s">
        <v>30</v>
      </c>
      <c r="C10" s="32" t="s">
        <v>31</v>
      </c>
      <c r="D10" s="12" t="s">
        <v>28</v>
      </c>
      <c r="E10" s="32" t="s">
        <v>32</v>
      </c>
      <c r="F10" s="13">
        <v>0.11471064814814814</v>
      </c>
      <c r="G10" s="13">
        <v>0.11471064814814814</v>
      </c>
      <c r="H10" s="12" t="str">
        <f t="shared" si="0"/>
        <v>8.42/km</v>
      </c>
      <c r="I10" s="13">
        <f t="shared" si="1"/>
        <v>0.017627314814814804</v>
      </c>
      <c r="J10" s="13">
        <f>G10-INDEX($G$5:$G$176,MATCH(D10,$D$5:$D$176,0))</f>
        <v>0.00376157407407407</v>
      </c>
    </row>
    <row r="11" spans="1:10" s="10" customFormat="1" ht="15" customHeight="1">
      <c r="A11" s="12">
        <v>7</v>
      </c>
      <c r="B11" s="32" t="s">
        <v>33</v>
      </c>
      <c r="C11" s="32" t="s">
        <v>34</v>
      </c>
      <c r="D11" s="12" t="s">
        <v>25</v>
      </c>
      <c r="E11" s="32" t="s">
        <v>35</v>
      </c>
      <c r="F11" s="13">
        <v>0.11499999999999999</v>
      </c>
      <c r="G11" s="13">
        <v>0.11499999999999999</v>
      </c>
      <c r="H11" s="12" t="str">
        <f t="shared" si="0"/>
        <v>8.43/km</v>
      </c>
      <c r="I11" s="13">
        <f t="shared" si="1"/>
        <v>0.01791666666666665</v>
      </c>
      <c r="J11" s="13">
        <f>G11-INDEX($G$5:$G$176,MATCH(D11,$D$5:$D$176,0))</f>
        <v>0.004050925925925916</v>
      </c>
    </row>
    <row r="12" spans="1:10" s="10" customFormat="1" ht="15" customHeight="1">
      <c r="A12" s="12">
        <v>8</v>
      </c>
      <c r="B12" s="32" t="s">
        <v>36</v>
      </c>
      <c r="C12" s="32" t="s">
        <v>37</v>
      </c>
      <c r="D12" s="12" t="s">
        <v>28</v>
      </c>
      <c r="E12" s="32" t="s">
        <v>35</v>
      </c>
      <c r="F12" s="13">
        <v>0.11611111111111111</v>
      </c>
      <c r="G12" s="13">
        <v>0.11611111111111111</v>
      </c>
      <c r="H12" s="12" t="str">
        <f t="shared" si="0"/>
        <v>8.48/km</v>
      </c>
      <c r="I12" s="13">
        <f t="shared" si="1"/>
        <v>0.01902777777777777</v>
      </c>
      <c r="J12" s="13">
        <f>G12-INDEX($G$5:$G$176,MATCH(D12,$D$5:$D$176,0))</f>
        <v>0.005162037037037034</v>
      </c>
    </row>
    <row r="13" spans="1:10" s="10" customFormat="1" ht="15" customHeight="1">
      <c r="A13" s="12">
        <v>9</v>
      </c>
      <c r="B13" s="32" t="s">
        <v>38</v>
      </c>
      <c r="C13" s="32" t="s">
        <v>37</v>
      </c>
      <c r="D13" s="12" t="s">
        <v>39</v>
      </c>
      <c r="E13" s="32" t="s">
        <v>32</v>
      </c>
      <c r="F13" s="13">
        <v>0.11791666666666667</v>
      </c>
      <c r="G13" s="13">
        <v>0.11791666666666667</v>
      </c>
      <c r="H13" s="12" t="str">
        <f t="shared" si="0"/>
        <v>8.56/km</v>
      </c>
      <c r="I13" s="13">
        <f t="shared" si="1"/>
        <v>0.02083333333333333</v>
      </c>
      <c r="J13" s="13">
        <f>G13-INDEX($G$5:$G$176,MATCH(D13,$D$5:$D$176,0))</f>
        <v>0</v>
      </c>
    </row>
    <row r="14" spans="1:10" s="10" customFormat="1" ht="15" customHeight="1">
      <c r="A14" s="12">
        <v>10</v>
      </c>
      <c r="B14" s="32" t="s">
        <v>40</v>
      </c>
      <c r="C14" s="32" t="s">
        <v>41</v>
      </c>
      <c r="D14" s="12" t="s">
        <v>25</v>
      </c>
      <c r="E14" s="32" t="s">
        <v>42</v>
      </c>
      <c r="F14" s="13">
        <v>0.11929398148148147</v>
      </c>
      <c r="G14" s="13">
        <v>0.11929398148148147</v>
      </c>
      <c r="H14" s="12" t="str">
        <f t="shared" si="0"/>
        <v>9.02/km</v>
      </c>
      <c r="I14" s="13">
        <f t="shared" si="1"/>
        <v>0.022210648148148132</v>
      </c>
      <c r="J14" s="13">
        <f>G14-INDEX($G$5:$G$176,MATCH(D14,$D$5:$D$176,0))</f>
        <v>0.008344907407407398</v>
      </c>
    </row>
    <row r="15" spans="1:10" s="10" customFormat="1" ht="15" customHeight="1">
      <c r="A15" s="12">
        <v>11</v>
      </c>
      <c r="B15" s="32" t="s">
        <v>43</v>
      </c>
      <c r="C15" s="32" t="s">
        <v>44</v>
      </c>
      <c r="D15" s="12" t="s">
        <v>15</v>
      </c>
      <c r="E15" s="32" t="s">
        <v>45</v>
      </c>
      <c r="F15" s="13">
        <v>0.11938657407407406</v>
      </c>
      <c r="G15" s="13">
        <v>0.11938657407407406</v>
      </c>
      <c r="H15" s="12" t="str">
        <f t="shared" si="0"/>
        <v>9.03/km</v>
      </c>
      <c r="I15" s="13">
        <f t="shared" si="1"/>
        <v>0.02230324074074072</v>
      </c>
      <c r="J15" s="13">
        <f>G15-INDEX($G$5:$G$176,MATCH(D15,$D$5:$D$176,0))</f>
        <v>0.02230324074074072</v>
      </c>
    </row>
    <row r="16" spans="1:10" s="10" customFormat="1" ht="15" customHeight="1">
      <c r="A16" s="12">
        <v>12</v>
      </c>
      <c r="B16" s="32" t="s">
        <v>46</v>
      </c>
      <c r="C16" s="32" t="s">
        <v>47</v>
      </c>
      <c r="D16" s="12" t="s">
        <v>15</v>
      </c>
      <c r="E16" s="32" t="s">
        <v>48</v>
      </c>
      <c r="F16" s="13">
        <v>0.12100694444444444</v>
      </c>
      <c r="G16" s="13">
        <v>0.12100694444444444</v>
      </c>
      <c r="H16" s="12" t="str">
        <f t="shared" si="0"/>
        <v>9.10/km</v>
      </c>
      <c r="I16" s="13">
        <f t="shared" si="1"/>
        <v>0.023923611111111104</v>
      </c>
      <c r="J16" s="13">
        <f>G16-INDEX($G$5:$G$176,MATCH(D16,$D$5:$D$176,0))</f>
        <v>0.023923611111111104</v>
      </c>
    </row>
    <row r="17" spans="1:10" s="10" customFormat="1" ht="15" customHeight="1">
      <c r="A17" s="12">
        <v>13</v>
      </c>
      <c r="B17" s="32" t="s">
        <v>49</v>
      </c>
      <c r="C17" s="32" t="s">
        <v>50</v>
      </c>
      <c r="D17" s="12" t="s">
        <v>51</v>
      </c>
      <c r="E17" s="32" t="s">
        <v>52</v>
      </c>
      <c r="F17" s="13">
        <v>0.12167824074074074</v>
      </c>
      <c r="G17" s="13">
        <v>0.12167824074074074</v>
      </c>
      <c r="H17" s="12" t="str">
        <f t="shared" si="0"/>
        <v>9.13/km</v>
      </c>
      <c r="I17" s="13">
        <f t="shared" si="1"/>
        <v>0.0245949074074074</v>
      </c>
      <c r="J17" s="13">
        <f>G17-INDEX($G$5:$G$176,MATCH(D17,$D$5:$D$176,0))</f>
        <v>0</v>
      </c>
    </row>
    <row r="18" spans="1:10" s="10" customFormat="1" ht="15" customHeight="1">
      <c r="A18" s="12">
        <v>14</v>
      </c>
      <c r="B18" s="32" t="s">
        <v>53</v>
      </c>
      <c r="C18" s="32" t="s">
        <v>54</v>
      </c>
      <c r="D18" s="12" t="s">
        <v>39</v>
      </c>
      <c r="E18" s="32" t="s">
        <v>55</v>
      </c>
      <c r="F18" s="13">
        <v>0.12170138888888889</v>
      </c>
      <c r="G18" s="13">
        <v>0.12170138888888889</v>
      </c>
      <c r="H18" s="12" t="str">
        <f t="shared" si="0"/>
        <v>9.13/km</v>
      </c>
      <c r="I18" s="13">
        <f t="shared" si="1"/>
        <v>0.024618055555555546</v>
      </c>
      <c r="J18" s="13">
        <f>G18-INDEX($G$5:$G$176,MATCH(D18,$D$5:$D$176,0))</f>
        <v>0.003784722222222217</v>
      </c>
    </row>
    <row r="19" spans="1:10" s="10" customFormat="1" ht="15" customHeight="1">
      <c r="A19" s="12">
        <v>15</v>
      </c>
      <c r="B19" s="32" t="s">
        <v>56</v>
      </c>
      <c r="C19" s="32" t="s">
        <v>57</v>
      </c>
      <c r="D19" s="12" t="s">
        <v>39</v>
      </c>
      <c r="E19" s="32" t="s">
        <v>55</v>
      </c>
      <c r="F19" s="13">
        <v>0.12228009259259259</v>
      </c>
      <c r="G19" s="13">
        <v>0.12228009259259259</v>
      </c>
      <c r="H19" s="12" t="str">
        <f aca="true" t="shared" si="2" ref="H19:H49">TEXT(INT((HOUR(G19)*3600+MINUTE(G19)*60+SECOND(G19))/$J$3/60),"0")&amp;"."&amp;TEXT(MOD((HOUR(G19)*3600+MINUTE(G19)*60+SECOND(G19))/$J$3,60),"00")&amp;"/km"</f>
        <v>9.16/km</v>
      </c>
      <c r="I19" s="13">
        <f aca="true" t="shared" si="3" ref="I19:I49">G19-$G$5</f>
        <v>0.025196759259259252</v>
      </c>
      <c r="J19" s="13">
        <f>G19-INDEX($G$5:$G$176,MATCH(D19,$D$5:$D$176,0))</f>
        <v>0.004363425925925923</v>
      </c>
    </row>
    <row r="20" spans="1:10" s="10" customFormat="1" ht="15" customHeight="1">
      <c r="A20" s="12">
        <v>16</v>
      </c>
      <c r="B20" s="32" t="s">
        <v>58</v>
      </c>
      <c r="C20" s="32" t="s">
        <v>59</v>
      </c>
      <c r="D20" s="12" t="s">
        <v>39</v>
      </c>
      <c r="E20" s="32" t="s">
        <v>55</v>
      </c>
      <c r="F20" s="13">
        <v>0.12296296296296295</v>
      </c>
      <c r="G20" s="13">
        <v>0.12296296296296295</v>
      </c>
      <c r="H20" s="12" t="str">
        <f t="shared" si="2"/>
        <v>9.19/km</v>
      </c>
      <c r="I20" s="13">
        <f t="shared" si="3"/>
        <v>0.025879629629629614</v>
      </c>
      <c r="J20" s="13">
        <f>G20-INDEX($G$5:$G$176,MATCH(D20,$D$5:$D$176,0))</f>
        <v>0.005046296296296285</v>
      </c>
    </row>
    <row r="21" spans="1:10" ht="15" customHeight="1">
      <c r="A21" s="12">
        <v>17</v>
      </c>
      <c r="B21" s="32" t="s">
        <v>60</v>
      </c>
      <c r="C21" s="32" t="s">
        <v>61</v>
      </c>
      <c r="D21" s="12" t="s">
        <v>15</v>
      </c>
      <c r="E21" s="32" t="s">
        <v>32</v>
      </c>
      <c r="F21" s="13">
        <v>0.1241087962962963</v>
      </c>
      <c r="G21" s="13">
        <v>0.1241087962962963</v>
      </c>
      <c r="H21" s="12" t="str">
        <f t="shared" si="2"/>
        <v>9.24/km</v>
      </c>
      <c r="I21" s="13">
        <f t="shared" si="3"/>
        <v>0.02702546296296296</v>
      </c>
      <c r="J21" s="13">
        <f>G21-INDEX($G$5:$G$176,MATCH(D21,$D$5:$D$176,0))</f>
        <v>0.02702546296296296</v>
      </c>
    </row>
    <row r="22" spans="1:10" ht="15" customHeight="1">
      <c r="A22" s="12">
        <v>18</v>
      </c>
      <c r="B22" s="32" t="s">
        <v>62</v>
      </c>
      <c r="C22" s="32" t="s">
        <v>63</v>
      </c>
      <c r="D22" s="12" t="s">
        <v>25</v>
      </c>
      <c r="E22" s="32" t="s">
        <v>64</v>
      </c>
      <c r="F22" s="13">
        <v>0.12613425925925925</v>
      </c>
      <c r="G22" s="13">
        <v>0.12613425925925925</v>
      </c>
      <c r="H22" s="12" t="str">
        <f t="shared" si="2"/>
        <v>9.34/km</v>
      </c>
      <c r="I22" s="13">
        <f t="shared" si="3"/>
        <v>0.02905092592592591</v>
      </c>
      <c r="J22" s="13">
        <f>G22-INDEX($G$5:$G$176,MATCH(D22,$D$5:$D$176,0))</f>
        <v>0.015185185185185177</v>
      </c>
    </row>
    <row r="23" spans="1:10" ht="15" customHeight="1">
      <c r="A23" s="12">
        <v>19</v>
      </c>
      <c r="B23" s="32" t="s">
        <v>65</v>
      </c>
      <c r="C23" s="32" t="s">
        <v>66</v>
      </c>
      <c r="D23" s="12" t="s">
        <v>67</v>
      </c>
      <c r="E23" s="32" t="s">
        <v>26</v>
      </c>
      <c r="F23" s="13">
        <v>0.126875</v>
      </c>
      <c r="G23" s="13">
        <v>0.126875</v>
      </c>
      <c r="H23" s="12" t="str">
        <f t="shared" si="2"/>
        <v>9.37/km</v>
      </c>
      <c r="I23" s="13">
        <f t="shared" si="3"/>
        <v>0.029791666666666647</v>
      </c>
      <c r="J23" s="13">
        <f>G23-INDEX($G$5:$G$176,MATCH(D23,$D$5:$D$176,0))</f>
        <v>0</v>
      </c>
    </row>
    <row r="24" spans="1:10" ht="15" customHeight="1">
      <c r="A24" s="12">
        <v>20</v>
      </c>
      <c r="B24" s="32" t="s">
        <v>68</v>
      </c>
      <c r="C24" s="32" t="s">
        <v>69</v>
      </c>
      <c r="D24" s="12" t="s">
        <v>15</v>
      </c>
      <c r="E24" s="32" t="s">
        <v>70</v>
      </c>
      <c r="F24" s="13">
        <v>0.12783564814814816</v>
      </c>
      <c r="G24" s="13">
        <v>0.12783564814814816</v>
      </c>
      <c r="H24" s="12" t="str">
        <f t="shared" si="2"/>
        <v>9.41/km</v>
      </c>
      <c r="I24" s="13">
        <f t="shared" si="3"/>
        <v>0.030752314814814816</v>
      </c>
      <c r="J24" s="13">
        <f>G24-INDEX($G$5:$G$176,MATCH(D24,$D$5:$D$176,0))</f>
        <v>0.030752314814814816</v>
      </c>
    </row>
    <row r="25" spans="1:10" ht="15" customHeight="1">
      <c r="A25" s="12">
        <v>21</v>
      </c>
      <c r="B25" s="32" t="s">
        <v>71</v>
      </c>
      <c r="C25" s="32" t="s">
        <v>72</v>
      </c>
      <c r="D25" s="12" t="s">
        <v>15</v>
      </c>
      <c r="E25" s="32" t="s">
        <v>55</v>
      </c>
      <c r="F25" s="13">
        <v>0.12869212962962964</v>
      </c>
      <c r="G25" s="13">
        <v>0.12869212962962964</v>
      </c>
      <c r="H25" s="12" t="str">
        <f t="shared" si="2"/>
        <v>9.45/km</v>
      </c>
      <c r="I25" s="13">
        <f t="shared" si="3"/>
        <v>0.0316087962962963</v>
      </c>
      <c r="J25" s="13">
        <f>G25-INDEX($G$5:$G$176,MATCH(D25,$D$5:$D$176,0))</f>
        <v>0.0316087962962963</v>
      </c>
    </row>
    <row r="26" spans="1:10" ht="15" customHeight="1">
      <c r="A26" s="12">
        <v>22</v>
      </c>
      <c r="B26" s="32" t="s">
        <v>73</v>
      </c>
      <c r="C26" s="32" t="s">
        <v>18</v>
      </c>
      <c r="D26" s="12" t="s">
        <v>25</v>
      </c>
      <c r="E26" s="32" t="s">
        <v>74</v>
      </c>
      <c r="F26" s="13">
        <v>0.12875</v>
      </c>
      <c r="G26" s="13">
        <v>0.12875</v>
      </c>
      <c r="H26" s="12" t="str">
        <f t="shared" si="2"/>
        <v>9.45/km</v>
      </c>
      <c r="I26" s="13">
        <f t="shared" si="3"/>
        <v>0.03166666666666666</v>
      </c>
      <c r="J26" s="13">
        <f>G26-INDEX($G$5:$G$176,MATCH(D26,$D$5:$D$176,0))</f>
        <v>0.01780092592592593</v>
      </c>
    </row>
    <row r="27" spans="1:10" ht="15" customHeight="1">
      <c r="A27" s="12">
        <v>23</v>
      </c>
      <c r="B27" s="32" t="s">
        <v>75</v>
      </c>
      <c r="C27" s="32" t="s">
        <v>18</v>
      </c>
      <c r="D27" s="12" t="s">
        <v>25</v>
      </c>
      <c r="E27" s="32" t="s">
        <v>45</v>
      </c>
      <c r="F27" s="13">
        <v>0.1289699074074074</v>
      </c>
      <c r="G27" s="13">
        <v>0.1289699074074074</v>
      </c>
      <c r="H27" s="12" t="str">
        <f t="shared" si="2"/>
        <v>9.46/km</v>
      </c>
      <c r="I27" s="13">
        <f t="shared" si="3"/>
        <v>0.03188657407407407</v>
      </c>
      <c r="J27" s="13">
        <f>G27-INDEX($G$5:$G$176,MATCH(D27,$D$5:$D$176,0))</f>
        <v>0.018020833333333333</v>
      </c>
    </row>
    <row r="28" spans="1:10" ht="15" customHeight="1">
      <c r="A28" s="12">
        <v>24</v>
      </c>
      <c r="B28" s="32" t="s">
        <v>76</v>
      </c>
      <c r="C28" s="32" t="s">
        <v>77</v>
      </c>
      <c r="D28" s="12" t="s">
        <v>25</v>
      </c>
      <c r="E28" s="32" t="s">
        <v>78</v>
      </c>
      <c r="F28" s="13">
        <v>0.13219907407407408</v>
      </c>
      <c r="G28" s="13">
        <v>0.13219907407407408</v>
      </c>
      <c r="H28" s="12" t="str">
        <f t="shared" si="2"/>
        <v>10.01/km</v>
      </c>
      <c r="I28" s="13">
        <f t="shared" si="3"/>
        <v>0.03511574074074074</v>
      </c>
      <c r="J28" s="13">
        <f>G28-INDEX($G$5:$G$176,MATCH(D28,$D$5:$D$176,0))</f>
        <v>0.021250000000000005</v>
      </c>
    </row>
    <row r="29" spans="1:10" ht="15" customHeight="1">
      <c r="A29" s="12">
        <v>25</v>
      </c>
      <c r="B29" s="32" t="s">
        <v>79</v>
      </c>
      <c r="C29" s="32" t="s">
        <v>80</v>
      </c>
      <c r="D29" s="12" t="s">
        <v>25</v>
      </c>
      <c r="E29" s="32" t="s">
        <v>81</v>
      </c>
      <c r="F29" s="13">
        <v>0.13489583333333333</v>
      </c>
      <c r="G29" s="13">
        <v>0.13489583333333333</v>
      </c>
      <c r="H29" s="12" t="str">
        <f t="shared" si="2"/>
        <v>10.13/km</v>
      </c>
      <c r="I29" s="13">
        <f t="shared" si="3"/>
        <v>0.037812499999999985</v>
      </c>
      <c r="J29" s="13">
        <f>G29-INDEX($G$5:$G$176,MATCH(D29,$D$5:$D$176,0))</f>
        <v>0.02394675925925925</v>
      </c>
    </row>
    <row r="30" spans="1:10" ht="15" customHeight="1">
      <c r="A30" s="12">
        <v>26</v>
      </c>
      <c r="B30" s="32" t="s">
        <v>82</v>
      </c>
      <c r="C30" s="32" t="s">
        <v>83</v>
      </c>
      <c r="D30" s="12" t="s">
        <v>25</v>
      </c>
      <c r="E30" s="32" t="s">
        <v>74</v>
      </c>
      <c r="F30" s="13">
        <v>0.1365509259259259</v>
      </c>
      <c r="G30" s="13">
        <v>0.1365509259259259</v>
      </c>
      <c r="H30" s="12" t="str">
        <f t="shared" si="2"/>
        <v>10.21/km</v>
      </c>
      <c r="I30" s="13">
        <f t="shared" si="3"/>
        <v>0.03946759259259257</v>
      </c>
      <c r="J30" s="13">
        <f>G30-INDEX($G$5:$G$176,MATCH(D30,$D$5:$D$176,0))</f>
        <v>0.025601851851851834</v>
      </c>
    </row>
    <row r="31" spans="1:10" ht="15" customHeight="1">
      <c r="A31" s="12">
        <v>27</v>
      </c>
      <c r="B31" s="32" t="s">
        <v>84</v>
      </c>
      <c r="C31" s="32" t="s">
        <v>77</v>
      </c>
      <c r="D31" s="12" t="s">
        <v>25</v>
      </c>
      <c r="E31" s="32" t="s">
        <v>85</v>
      </c>
      <c r="F31" s="13">
        <v>0.13672453703703705</v>
      </c>
      <c r="G31" s="13">
        <v>0.13672453703703705</v>
      </c>
      <c r="H31" s="12" t="str">
        <f t="shared" si="2"/>
        <v>10.22/km</v>
      </c>
      <c r="I31" s="13">
        <f t="shared" si="3"/>
        <v>0.039641203703703706</v>
      </c>
      <c r="J31" s="13">
        <f>G31-INDEX($G$5:$G$176,MATCH(D31,$D$5:$D$176,0))</f>
        <v>0.025775462962962972</v>
      </c>
    </row>
    <row r="32" spans="1:10" ht="15" customHeight="1">
      <c r="A32" s="12">
        <v>28</v>
      </c>
      <c r="B32" s="32" t="s">
        <v>86</v>
      </c>
      <c r="C32" s="32" t="s">
        <v>87</v>
      </c>
      <c r="D32" s="12" t="s">
        <v>15</v>
      </c>
      <c r="E32" s="32" t="s">
        <v>88</v>
      </c>
      <c r="F32" s="13">
        <v>0.1379050925925926</v>
      </c>
      <c r="G32" s="13">
        <v>0.1379050925925926</v>
      </c>
      <c r="H32" s="12" t="str">
        <f t="shared" si="2"/>
        <v>10.27/km</v>
      </c>
      <c r="I32" s="13">
        <f t="shared" si="3"/>
        <v>0.04082175925925925</v>
      </c>
      <c r="J32" s="13">
        <f>G32-INDEX($G$5:$G$176,MATCH(D32,$D$5:$D$176,0))</f>
        <v>0.04082175925925925</v>
      </c>
    </row>
    <row r="33" spans="1:10" ht="15" customHeight="1">
      <c r="A33" s="12">
        <v>29</v>
      </c>
      <c r="B33" s="32" t="s">
        <v>89</v>
      </c>
      <c r="C33" s="32" t="s">
        <v>18</v>
      </c>
      <c r="D33" s="12" t="s">
        <v>67</v>
      </c>
      <c r="E33" s="32" t="s">
        <v>35</v>
      </c>
      <c r="F33" s="13">
        <v>0.1380787037037037</v>
      </c>
      <c r="G33" s="13">
        <v>0.1380787037037037</v>
      </c>
      <c r="H33" s="12" t="str">
        <f t="shared" si="2"/>
        <v>10.28/km</v>
      </c>
      <c r="I33" s="13">
        <f t="shared" si="3"/>
        <v>0.04099537037037036</v>
      </c>
      <c r="J33" s="13">
        <f>G33-INDEX($G$5:$G$176,MATCH(D33,$D$5:$D$176,0))</f>
        <v>0.011203703703703716</v>
      </c>
    </row>
    <row r="34" spans="1:10" ht="15" customHeight="1">
      <c r="A34" s="12">
        <v>30</v>
      </c>
      <c r="B34" s="32" t="s">
        <v>90</v>
      </c>
      <c r="C34" s="32" t="s">
        <v>91</v>
      </c>
      <c r="D34" s="12" t="s">
        <v>28</v>
      </c>
      <c r="E34" s="32" t="s">
        <v>74</v>
      </c>
      <c r="F34" s="13">
        <v>0.13945601851851852</v>
      </c>
      <c r="G34" s="13">
        <v>0.13945601851851852</v>
      </c>
      <c r="H34" s="12" t="str">
        <f t="shared" si="2"/>
        <v>10.34/km</v>
      </c>
      <c r="I34" s="13">
        <f t="shared" si="3"/>
        <v>0.04237268518518518</v>
      </c>
      <c r="J34" s="13">
        <f>G34-INDEX($G$5:$G$176,MATCH(D34,$D$5:$D$176,0))</f>
        <v>0.028506944444444446</v>
      </c>
    </row>
    <row r="35" spans="1:10" ht="15" customHeight="1">
      <c r="A35" s="12">
        <v>31</v>
      </c>
      <c r="B35" s="32" t="s">
        <v>92</v>
      </c>
      <c r="C35" s="32" t="s">
        <v>93</v>
      </c>
      <c r="D35" s="12" t="s">
        <v>39</v>
      </c>
      <c r="E35" s="32" t="s">
        <v>52</v>
      </c>
      <c r="F35" s="13">
        <v>0.1398611111111111</v>
      </c>
      <c r="G35" s="13">
        <v>0.1398611111111111</v>
      </c>
      <c r="H35" s="12" t="str">
        <f t="shared" si="2"/>
        <v>10.36/km</v>
      </c>
      <c r="I35" s="13">
        <f t="shared" si="3"/>
        <v>0.04277777777777776</v>
      </c>
      <c r="J35" s="13">
        <f>G35-INDEX($G$5:$G$176,MATCH(D35,$D$5:$D$176,0))</f>
        <v>0.021944444444444433</v>
      </c>
    </row>
    <row r="36" spans="1:10" ht="15" customHeight="1">
      <c r="A36" s="12">
        <v>32</v>
      </c>
      <c r="B36" s="32" t="s">
        <v>94</v>
      </c>
      <c r="C36" s="32" t="s">
        <v>95</v>
      </c>
      <c r="D36" s="12" t="s">
        <v>28</v>
      </c>
      <c r="E36" s="32" t="s">
        <v>96</v>
      </c>
      <c r="F36" s="13">
        <v>0.14001157407407408</v>
      </c>
      <c r="G36" s="13">
        <v>0.14001157407407408</v>
      </c>
      <c r="H36" s="12" t="str">
        <f t="shared" si="2"/>
        <v>10.37/km</v>
      </c>
      <c r="I36" s="13">
        <f t="shared" si="3"/>
        <v>0.04292824074074074</v>
      </c>
      <c r="J36" s="13">
        <f>G36-INDEX($G$5:$G$176,MATCH(D36,$D$5:$D$176,0))</f>
        <v>0.029062500000000005</v>
      </c>
    </row>
    <row r="37" spans="1:10" ht="15" customHeight="1">
      <c r="A37" s="12">
        <v>33</v>
      </c>
      <c r="B37" s="32" t="s">
        <v>97</v>
      </c>
      <c r="C37" s="32" t="s">
        <v>98</v>
      </c>
      <c r="D37" s="12" t="s">
        <v>99</v>
      </c>
      <c r="E37" s="32" t="s">
        <v>100</v>
      </c>
      <c r="F37" s="13">
        <v>0.14020833333333335</v>
      </c>
      <c r="G37" s="13">
        <v>0.14020833333333335</v>
      </c>
      <c r="H37" s="12" t="str">
        <f t="shared" si="2"/>
        <v>10.38/km</v>
      </c>
      <c r="I37" s="13">
        <f t="shared" si="3"/>
        <v>0.04312500000000001</v>
      </c>
      <c r="J37" s="13">
        <f>G37-INDEX($G$5:$G$176,MATCH(D37,$D$5:$D$176,0))</f>
        <v>0</v>
      </c>
    </row>
    <row r="38" spans="1:10" ht="15" customHeight="1">
      <c r="A38" s="12">
        <v>34</v>
      </c>
      <c r="B38" s="32" t="s">
        <v>101</v>
      </c>
      <c r="C38" s="32" t="s">
        <v>18</v>
      </c>
      <c r="D38" s="12" t="s">
        <v>15</v>
      </c>
      <c r="E38" s="32" t="s">
        <v>102</v>
      </c>
      <c r="F38" s="13">
        <v>0.1409027777777778</v>
      </c>
      <c r="G38" s="13">
        <v>0.1409027777777778</v>
      </c>
      <c r="H38" s="12" t="str">
        <f t="shared" si="2"/>
        <v>10.41/km</v>
      </c>
      <c r="I38" s="13">
        <f t="shared" si="3"/>
        <v>0.04381944444444445</v>
      </c>
      <c r="J38" s="13">
        <f>G38-INDEX($G$5:$G$176,MATCH(D38,$D$5:$D$176,0))</f>
        <v>0.04381944444444445</v>
      </c>
    </row>
    <row r="39" spans="1:10" ht="15" customHeight="1">
      <c r="A39" s="12">
        <v>35</v>
      </c>
      <c r="B39" s="32" t="s">
        <v>103</v>
      </c>
      <c r="C39" s="32" t="s">
        <v>104</v>
      </c>
      <c r="D39" s="12" t="s">
        <v>15</v>
      </c>
      <c r="E39" s="32" t="s">
        <v>105</v>
      </c>
      <c r="F39" s="13">
        <v>0.14173611111111112</v>
      </c>
      <c r="G39" s="13">
        <v>0.14173611111111112</v>
      </c>
      <c r="H39" s="12" t="str">
        <f t="shared" si="2"/>
        <v>10.45/km</v>
      </c>
      <c r="I39" s="13">
        <f t="shared" si="3"/>
        <v>0.04465277777777778</v>
      </c>
      <c r="J39" s="13">
        <f>G39-INDEX($G$5:$G$176,MATCH(D39,$D$5:$D$176,0))</f>
        <v>0.04465277777777778</v>
      </c>
    </row>
    <row r="40" spans="1:10" ht="15" customHeight="1">
      <c r="A40" s="12">
        <v>36</v>
      </c>
      <c r="B40" s="32" t="s">
        <v>106</v>
      </c>
      <c r="C40" s="32" t="s">
        <v>107</v>
      </c>
      <c r="D40" s="12" t="s">
        <v>99</v>
      </c>
      <c r="E40" s="32" t="s">
        <v>108</v>
      </c>
      <c r="F40" s="13">
        <v>0.141875</v>
      </c>
      <c r="G40" s="13">
        <v>0.141875</v>
      </c>
      <c r="H40" s="12" t="str">
        <f t="shared" si="2"/>
        <v>10.45/km</v>
      </c>
      <c r="I40" s="13">
        <f t="shared" si="3"/>
        <v>0.04479166666666666</v>
      </c>
      <c r="J40" s="13">
        <f>G40-INDEX($G$5:$G$176,MATCH(D40,$D$5:$D$176,0))</f>
        <v>0.0016666666666666496</v>
      </c>
    </row>
    <row r="41" spans="1:10" ht="15" customHeight="1">
      <c r="A41" s="12">
        <v>37</v>
      </c>
      <c r="B41" s="32" t="s">
        <v>109</v>
      </c>
      <c r="C41" s="32" t="s">
        <v>110</v>
      </c>
      <c r="D41" s="12" t="s">
        <v>39</v>
      </c>
      <c r="E41" s="32" t="s">
        <v>22</v>
      </c>
      <c r="F41" s="13">
        <v>0.1422337962962963</v>
      </c>
      <c r="G41" s="13">
        <v>0.1422337962962963</v>
      </c>
      <c r="H41" s="12" t="str">
        <f t="shared" si="2"/>
        <v>10.47/km</v>
      </c>
      <c r="I41" s="13">
        <f t="shared" si="3"/>
        <v>0.04515046296296295</v>
      </c>
      <c r="J41" s="13">
        <f>G41-INDEX($G$5:$G$176,MATCH(D41,$D$5:$D$176,0))</f>
        <v>0.02431712962962962</v>
      </c>
    </row>
    <row r="42" spans="1:10" ht="15" customHeight="1">
      <c r="A42" s="12">
        <v>38</v>
      </c>
      <c r="B42" s="32" t="s">
        <v>111</v>
      </c>
      <c r="C42" s="32" t="s">
        <v>112</v>
      </c>
      <c r="D42" s="12" t="s">
        <v>15</v>
      </c>
      <c r="E42" s="32" t="s">
        <v>113</v>
      </c>
      <c r="F42" s="13">
        <v>0.1429513888888889</v>
      </c>
      <c r="G42" s="13">
        <v>0.1429513888888889</v>
      </c>
      <c r="H42" s="12" t="str">
        <f t="shared" si="2"/>
        <v>10.50/km</v>
      </c>
      <c r="I42" s="13">
        <f t="shared" si="3"/>
        <v>0.04586805555555555</v>
      </c>
      <c r="J42" s="13">
        <f>G42-INDEX($G$5:$G$176,MATCH(D42,$D$5:$D$176,0))</f>
        <v>0.04586805555555555</v>
      </c>
    </row>
    <row r="43" spans="1:10" ht="15" customHeight="1">
      <c r="A43" s="12">
        <v>39</v>
      </c>
      <c r="B43" s="32" t="s">
        <v>114</v>
      </c>
      <c r="C43" s="32" t="s">
        <v>77</v>
      </c>
      <c r="D43" s="12" t="s">
        <v>25</v>
      </c>
      <c r="E43" s="32" t="s">
        <v>55</v>
      </c>
      <c r="F43" s="13">
        <v>0.14347222222222222</v>
      </c>
      <c r="G43" s="13">
        <v>0.14347222222222222</v>
      </c>
      <c r="H43" s="12" t="str">
        <f t="shared" si="2"/>
        <v>10.52/km</v>
      </c>
      <c r="I43" s="13">
        <f t="shared" si="3"/>
        <v>0.04638888888888888</v>
      </c>
      <c r="J43" s="13">
        <f>G43-INDEX($G$5:$G$176,MATCH(D43,$D$5:$D$176,0))</f>
        <v>0.03252314814814815</v>
      </c>
    </row>
    <row r="44" spans="1:10" ht="15" customHeight="1">
      <c r="A44" s="12">
        <v>40</v>
      </c>
      <c r="B44" s="32" t="s">
        <v>115</v>
      </c>
      <c r="C44" s="32" t="s">
        <v>116</v>
      </c>
      <c r="D44" s="12" t="s">
        <v>28</v>
      </c>
      <c r="E44" s="32" t="s">
        <v>117</v>
      </c>
      <c r="F44" s="13">
        <v>0.1437037037037037</v>
      </c>
      <c r="G44" s="13">
        <v>0.1437037037037037</v>
      </c>
      <c r="H44" s="12" t="str">
        <f t="shared" si="2"/>
        <v>10.53/km</v>
      </c>
      <c r="I44" s="13">
        <f t="shared" si="3"/>
        <v>0.046620370370370354</v>
      </c>
      <c r="J44" s="13">
        <f>G44-INDEX($G$5:$G$176,MATCH(D44,$D$5:$D$176,0))</f>
        <v>0.03275462962962962</v>
      </c>
    </row>
    <row r="45" spans="1:10" ht="15" customHeight="1">
      <c r="A45" s="12">
        <v>41</v>
      </c>
      <c r="B45" s="32" t="s">
        <v>118</v>
      </c>
      <c r="C45" s="32" t="s">
        <v>119</v>
      </c>
      <c r="D45" s="12" t="s">
        <v>39</v>
      </c>
      <c r="E45" s="32" t="s">
        <v>52</v>
      </c>
      <c r="F45" s="13">
        <v>0.144375</v>
      </c>
      <c r="G45" s="13">
        <v>0.144375</v>
      </c>
      <c r="H45" s="12" t="str">
        <f t="shared" si="2"/>
        <v>10.57/km</v>
      </c>
      <c r="I45" s="13">
        <f t="shared" si="3"/>
        <v>0.04729166666666666</v>
      </c>
      <c r="J45" s="13">
        <f>G45-INDEX($G$5:$G$176,MATCH(D45,$D$5:$D$176,0))</f>
        <v>0.026458333333333334</v>
      </c>
    </row>
    <row r="46" spans="1:10" ht="15" customHeight="1">
      <c r="A46" s="12">
        <v>42</v>
      </c>
      <c r="B46" s="32" t="s">
        <v>120</v>
      </c>
      <c r="C46" s="32" t="s">
        <v>18</v>
      </c>
      <c r="D46" s="12" t="s">
        <v>39</v>
      </c>
      <c r="E46" s="32" t="s">
        <v>48</v>
      </c>
      <c r="F46" s="13">
        <v>0.144375</v>
      </c>
      <c r="G46" s="13">
        <v>0.144375</v>
      </c>
      <c r="H46" s="12" t="str">
        <f t="shared" si="2"/>
        <v>10.57/km</v>
      </c>
      <c r="I46" s="13">
        <f t="shared" si="3"/>
        <v>0.04729166666666666</v>
      </c>
      <c r="J46" s="13">
        <f>G46-INDEX($G$5:$G$176,MATCH(D46,$D$5:$D$176,0))</f>
        <v>0.026458333333333334</v>
      </c>
    </row>
    <row r="47" spans="1:10" ht="15" customHeight="1">
      <c r="A47" s="12">
        <v>43</v>
      </c>
      <c r="B47" s="32" t="s">
        <v>121</v>
      </c>
      <c r="C47" s="32" t="s">
        <v>116</v>
      </c>
      <c r="D47" s="12" t="s">
        <v>15</v>
      </c>
      <c r="E47" s="32" t="s">
        <v>122</v>
      </c>
      <c r="F47" s="13">
        <v>0.14462962962962964</v>
      </c>
      <c r="G47" s="13">
        <v>0.14462962962962964</v>
      </c>
      <c r="H47" s="12" t="str">
        <f t="shared" si="2"/>
        <v>10.58/km</v>
      </c>
      <c r="I47" s="13">
        <f t="shared" si="3"/>
        <v>0.047546296296296295</v>
      </c>
      <c r="J47" s="13">
        <f>G47-INDEX($G$5:$G$176,MATCH(D47,$D$5:$D$176,0))</f>
        <v>0.047546296296296295</v>
      </c>
    </row>
    <row r="48" spans="1:10" ht="15" customHeight="1">
      <c r="A48" s="12">
        <v>44</v>
      </c>
      <c r="B48" s="32" t="s">
        <v>123</v>
      </c>
      <c r="C48" s="32" t="s">
        <v>124</v>
      </c>
      <c r="D48" s="12" t="s">
        <v>15</v>
      </c>
      <c r="E48" s="32" t="s">
        <v>125</v>
      </c>
      <c r="F48" s="13">
        <v>0.14497685185185186</v>
      </c>
      <c r="G48" s="13">
        <v>0.14497685185185186</v>
      </c>
      <c r="H48" s="12" t="str">
        <f t="shared" si="2"/>
        <v>10.59/km</v>
      </c>
      <c r="I48" s="13">
        <f t="shared" si="3"/>
        <v>0.047893518518518516</v>
      </c>
      <c r="J48" s="13">
        <f>G48-INDEX($G$5:$G$176,MATCH(D48,$D$5:$D$176,0))</f>
        <v>0.047893518518518516</v>
      </c>
    </row>
    <row r="49" spans="1:10" ht="15" customHeight="1">
      <c r="A49" s="12">
        <v>45</v>
      </c>
      <c r="B49" s="32" t="s">
        <v>126</v>
      </c>
      <c r="C49" s="32" t="s">
        <v>127</v>
      </c>
      <c r="D49" s="12" t="s">
        <v>39</v>
      </c>
      <c r="E49" s="32" t="s">
        <v>35</v>
      </c>
      <c r="F49" s="13">
        <v>0.14506944444444445</v>
      </c>
      <c r="G49" s="13">
        <v>0.14506944444444445</v>
      </c>
      <c r="H49" s="12" t="str">
        <f t="shared" si="2"/>
        <v>10.60/km</v>
      </c>
      <c r="I49" s="13">
        <f t="shared" si="3"/>
        <v>0.047986111111111104</v>
      </c>
      <c r="J49" s="13">
        <f>G49-INDEX($G$5:$G$176,MATCH(D49,$D$5:$D$176,0))</f>
        <v>0.027152777777777776</v>
      </c>
    </row>
    <row r="50" spans="1:10" ht="15" customHeight="1">
      <c r="A50" s="12">
        <v>46</v>
      </c>
      <c r="B50" s="32" t="s">
        <v>128</v>
      </c>
      <c r="C50" s="32" t="s">
        <v>127</v>
      </c>
      <c r="D50" s="12" t="s">
        <v>39</v>
      </c>
      <c r="E50" s="32" t="s">
        <v>70</v>
      </c>
      <c r="F50" s="13">
        <v>0.14574074074074075</v>
      </c>
      <c r="G50" s="13">
        <v>0.14574074074074075</v>
      </c>
      <c r="H50" s="12" t="str">
        <f aca="true" t="shared" si="4" ref="H50:H102">TEXT(INT((HOUR(G50)*3600+MINUTE(G50)*60+SECOND(G50))/$J$3/60),"0")&amp;"."&amp;TEXT(MOD((HOUR(G50)*3600+MINUTE(G50)*60+SECOND(G50))/$J$3,60),"00")&amp;"/km"</f>
        <v>11.03/km</v>
      </c>
      <c r="I50" s="13">
        <f aca="true" t="shared" si="5" ref="I50:I102">G50-$G$5</f>
        <v>0.04865740740740741</v>
      </c>
      <c r="J50" s="13">
        <f>G50-INDEX($G$5:$G$176,MATCH(D50,$D$5:$D$176,0))</f>
        <v>0.027824074074074084</v>
      </c>
    </row>
    <row r="51" spans="1:10" ht="15" customHeight="1">
      <c r="A51" s="12">
        <v>47</v>
      </c>
      <c r="B51" s="32" t="s">
        <v>129</v>
      </c>
      <c r="C51" s="32" t="s">
        <v>63</v>
      </c>
      <c r="D51" s="12" t="s">
        <v>39</v>
      </c>
      <c r="E51" s="32" t="s">
        <v>55</v>
      </c>
      <c r="F51" s="13">
        <v>0.14699074074074073</v>
      </c>
      <c r="G51" s="13">
        <v>0.14699074074074073</v>
      </c>
      <c r="H51" s="12" t="str">
        <f t="shared" si="4"/>
        <v>11.08/km</v>
      </c>
      <c r="I51" s="13">
        <f t="shared" si="5"/>
        <v>0.049907407407407386</v>
      </c>
      <c r="J51" s="13">
        <f>G51-INDEX($G$5:$G$176,MATCH(D51,$D$5:$D$176,0))</f>
        <v>0.029074074074074058</v>
      </c>
    </row>
    <row r="52" spans="1:10" ht="15" customHeight="1">
      <c r="A52" s="12">
        <v>48</v>
      </c>
      <c r="B52" s="32" t="s">
        <v>130</v>
      </c>
      <c r="C52" s="32" t="s">
        <v>24</v>
      </c>
      <c r="D52" s="12" t="s">
        <v>15</v>
      </c>
      <c r="E52" s="32" t="s">
        <v>88</v>
      </c>
      <c r="F52" s="13">
        <v>0.14769675925925926</v>
      </c>
      <c r="G52" s="13">
        <v>0.14769675925925926</v>
      </c>
      <c r="H52" s="12" t="str">
        <f t="shared" si="4"/>
        <v>11.12/km</v>
      </c>
      <c r="I52" s="13">
        <f t="shared" si="5"/>
        <v>0.05061342592592592</v>
      </c>
      <c r="J52" s="13">
        <f>G52-INDEX($G$5:$G$176,MATCH(D52,$D$5:$D$176,0))</f>
        <v>0.05061342592592592</v>
      </c>
    </row>
    <row r="53" spans="1:10" ht="15" customHeight="1">
      <c r="A53" s="12">
        <v>49</v>
      </c>
      <c r="B53" s="32" t="s">
        <v>131</v>
      </c>
      <c r="C53" s="32" t="s">
        <v>132</v>
      </c>
      <c r="D53" s="12" t="s">
        <v>67</v>
      </c>
      <c r="E53" s="32" t="s">
        <v>35</v>
      </c>
      <c r="F53" s="13">
        <v>0.14787037037037037</v>
      </c>
      <c r="G53" s="13">
        <v>0.14787037037037037</v>
      </c>
      <c r="H53" s="12" t="str">
        <f t="shared" si="4"/>
        <v>11.12/km</v>
      </c>
      <c r="I53" s="13">
        <f t="shared" si="5"/>
        <v>0.05078703703703703</v>
      </c>
      <c r="J53" s="13">
        <f>G53-INDEX($G$5:$G$176,MATCH(D53,$D$5:$D$176,0))</f>
        <v>0.020995370370370386</v>
      </c>
    </row>
    <row r="54" spans="1:10" ht="15" customHeight="1">
      <c r="A54" s="12">
        <v>50</v>
      </c>
      <c r="B54" s="32" t="s">
        <v>133</v>
      </c>
      <c r="C54" s="32" t="s">
        <v>18</v>
      </c>
      <c r="D54" s="12" t="s">
        <v>39</v>
      </c>
      <c r="E54" s="32" t="s">
        <v>52</v>
      </c>
      <c r="F54" s="13">
        <v>0.14796296296296296</v>
      </c>
      <c r="G54" s="13">
        <v>0.14796296296296296</v>
      </c>
      <c r="H54" s="12" t="str">
        <f t="shared" si="4"/>
        <v>11.13/km</v>
      </c>
      <c r="I54" s="13">
        <f t="shared" si="5"/>
        <v>0.05087962962962962</v>
      </c>
      <c r="J54" s="13">
        <f>G54-INDEX($G$5:$G$176,MATCH(D54,$D$5:$D$176,0))</f>
        <v>0.030046296296296293</v>
      </c>
    </row>
    <row r="55" spans="1:10" ht="15" customHeight="1">
      <c r="A55" s="12">
        <v>51</v>
      </c>
      <c r="B55" s="32" t="s">
        <v>134</v>
      </c>
      <c r="C55" s="32" t="s">
        <v>135</v>
      </c>
      <c r="D55" s="12" t="s">
        <v>39</v>
      </c>
      <c r="E55" s="32" t="s">
        <v>55</v>
      </c>
      <c r="F55" s="13">
        <v>0.1484953703703704</v>
      </c>
      <c r="G55" s="13">
        <v>0.1484953703703704</v>
      </c>
      <c r="H55" s="12" t="str">
        <f t="shared" si="4"/>
        <v>11.15/km</v>
      </c>
      <c r="I55" s="13">
        <f t="shared" si="5"/>
        <v>0.05141203703703705</v>
      </c>
      <c r="J55" s="13">
        <f>G55-INDEX($G$5:$G$176,MATCH(D55,$D$5:$D$176,0))</f>
        <v>0.03057870370370372</v>
      </c>
    </row>
    <row r="56" spans="1:10" ht="15" customHeight="1">
      <c r="A56" s="12">
        <v>52</v>
      </c>
      <c r="B56" s="32" t="s">
        <v>136</v>
      </c>
      <c r="C56" s="32" t="s">
        <v>83</v>
      </c>
      <c r="D56" s="12" t="s">
        <v>25</v>
      </c>
      <c r="E56" s="32" t="s">
        <v>137</v>
      </c>
      <c r="F56" s="13">
        <v>0.14878472222222222</v>
      </c>
      <c r="G56" s="13">
        <v>0.14878472222222222</v>
      </c>
      <c r="H56" s="12" t="str">
        <f t="shared" si="4"/>
        <v>11.17/km</v>
      </c>
      <c r="I56" s="13">
        <f t="shared" si="5"/>
        <v>0.05170138888888888</v>
      </c>
      <c r="J56" s="13">
        <f>G56-INDEX($G$5:$G$176,MATCH(D56,$D$5:$D$176,0))</f>
        <v>0.037835648148148146</v>
      </c>
    </row>
    <row r="57" spans="1:10" ht="15" customHeight="1">
      <c r="A57" s="12">
        <v>53</v>
      </c>
      <c r="B57" s="32" t="s">
        <v>138</v>
      </c>
      <c r="C57" s="32" t="s">
        <v>139</v>
      </c>
      <c r="D57" s="12" t="s">
        <v>140</v>
      </c>
      <c r="E57" s="32" t="s">
        <v>70</v>
      </c>
      <c r="F57" s="13">
        <v>0.14944444444444446</v>
      </c>
      <c r="G57" s="13">
        <v>0.14944444444444446</v>
      </c>
      <c r="H57" s="12" t="str">
        <f t="shared" si="4"/>
        <v>11.20/km</v>
      </c>
      <c r="I57" s="13">
        <f t="shared" si="5"/>
        <v>0.05236111111111112</v>
      </c>
      <c r="J57" s="13">
        <f>G57-INDEX($G$5:$G$176,MATCH(D57,$D$5:$D$176,0))</f>
        <v>0</v>
      </c>
    </row>
    <row r="58" spans="1:10" ht="15" customHeight="1">
      <c r="A58" s="12">
        <v>54</v>
      </c>
      <c r="B58" s="32" t="s">
        <v>141</v>
      </c>
      <c r="C58" s="32" t="s">
        <v>142</v>
      </c>
      <c r="D58" s="12" t="s">
        <v>51</v>
      </c>
      <c r="E58" s="32" t="s">
        <v>143</v>
      </c>
      <c r="F58" s="13">
        <v>0.14944444444444446</v>
      </c>
      <c r="G58" s="13">
        <v>0.14944444444444446</v>
      </c>
      <c r="H58" s="12" t="str">
        <f t="shared" si="4"/>
        <v>11.20/km</v>
      </c>
      <c r="I58" s="13">
        <f t="shared" si="5"/>
        <v>0.05236111111111112</v>
      </c>
      <c r="J58" s="13">
        <f>G58-INDEX($G$5:$G$176,MATCH(D58,$D$5:$D$176,0))</f>
        <v>0.027766203703703723</v>
      </c>
    </row>
    <row r="59" spans="1:10" ht="15" customHeight="1">
      <c r="A59" s="12">
        <v>55</v>
      </c>
      <c r="B59" s="32" t="s">
        <v>144</v>
      </c>
      <c r="C59" s="32" t="s">
        <v>83</v>
      </c>
      <c r="D59" s="12" t="s">
        <v>25</v>
      </c>
      <c r="E59" s="32" t="s">
        <v>35</v>
      </c>
      <c r="F59" s="13">
        <v>0.15003472222222222</v>
      </c>
      <c r="G59" s="13">
        <v>0.15003472222222222</v>
      </c>
      <c r="H59" s="12" t="str">
        <f t="shared" si="4"/>
        <v>11.22/km</v>
      </c>
      <c r="I59" s="13">
        <f t="shared" si="5"/>
        <v>0.05295138888888888</v>
      </c>
      <c r="J59" s="13">
        <f>G59-INDEX($G$5:$G$176,MATCH(D59,$D$5:$D$176,0))</f>
        <v>0.03908564814814815</v>
      </c>
    </row>
    <row r="60" spans="1:10" ht="15" customHeight="1">
      <c r="A60" s="12">
        <v>56</v>
      </c>
      <c r="B60" s="32" t="s">
        <v>145</v>
      </c>
      <c r="C60" s="32" t="s">
        <v>146</v>
      </c>
      <c r="D60" s="12" t="s">
        <v>39</v>
      </c>
      <c r="E60" s="32" t="s">
        <v>147</v>
      </c>
      <c r="F60" s="13">
        <v>0.15037037037037038</v>
      </c>
      <c r="G60" s="13">
        <v>0.15037037037037038</v>
      </c>
      <c r="H60" s="12" t="str">
        <f t="shared" si="4"/>
        <v>11.24/km</v>
      </c>
      <c r="I60" s="13">
        <f t="shared" si="5"/>
        <v>0.053287037037037036</v>
      </c>
      <c r="J60" s="13">
        <f>G60-INDEX($G$5:$G$176,MATCH(D60,$D$5:$D$176,0))</f>
        <v>0.03245370370370371</v>
      </c>
    </row>
    <row r="61" spans="1:10" ht="15" customHeight="1">
      <c r="A61" s="12">
        <v>57</v>
      </c>
      <c r="B61" s="32" t="s">
        <v>148</v>
      </c>
      <c r="C61" s="32" t="s">
        <v>149</v>
      </c>
      <c r="D61" s="12" t="s">
        <v>39</v>
      </c>
      <c r="E61" s="32" t="s">
        <v>35</v>
      </c>
      <c r="F61" s="13">
        <v>0.15081018518518519</v>
      </c>
      <c r="G61" s="13">
        <v>0.15081018518518519</v>
      </c>
      <c r="H61" s="12" t="str">
        <f t="shared" si="4"/>
        <v>11.26/km</v>
      </c>
      <c r="I61" s="13">
        <f t="shared" si="5"/>
        <v>0.053726851851851845</v>
      </c>
      <c r="J61" s="13">
        <f>G61-INDEX($G$5:$G$176,MATCH(D61,$D$5:$D$176,0))</f>
        <v>0.032893518518518516</v>
      </c>
    </row>
    <row r="62" spans="1:10" ht="15" customHeight="1">
      <c r="A62" s="12">
        <v>58</v>
      </c>
      <c r="B62" s="32" t="s">
        <v>150</v>
      </c>
      <c r="C62" s="32" t="s">
        <v>151</v>
      </c>
      <c r="D62" s="12" t="s">
        <v>39</v>
      </c>
      <c r="E62" s="32" t="s">
        <v>48</v>
      </c>
      <c r="F62" s="13">
        <v>0.1511574074074074</v>
      </c>
      <c r="G62" s="13">
        <v>0.1511574074074074</v>
      </c>
      <c r="H62" s="12" t="str">
        <f t="shared" si="4"/>
        <v>11.27/km</v>
      </c>
      <c r="I62" s="13">
        <f t="shared" si="5"/>
        <v>0.054074074074074066</v>
      </c>
      <c r="J62" s="13">
        <f>G62-INDEX($G$5:$G$176,MATCH(D62,$D$5:$D$176,0))</f>
        <v>0.03324074074074074</v>
      </c>
    </row>
    <row r="63" spans="1:10" ht="15" customHeight="1">
      <c r="A63" s="12">
        <v>59</v>
      </c>
      <c r="B63" s="32" t="s">
        <v>152</v>
      </c>
      <c r="C63" s="32" t="s">
        <v>116</v>
      </c>
      <c r="D63" s="12" t="s">
        <v>15</v>
      </c>
      <c r="E63" s="32" t="s">
        <v>153</v>
      </c>
      <c r="F63" s="13">
        <v>0.15149305555555556</v>
      </c>
      <c r="G63" s="13">
        <v>0.15149305555555556</v>
      </c>
      <c r="H63" s="12" t="str">
        <f t="shared" si="4"/>
        <v>11.29/km</v>
      </c>
      <c r="I63" s="13">
        <f t="shared" si="5"/>
        <v>0.05440972222222222</v>
      </c>
      <c r="J63" s="13">
        <f>G63-INDEX($G$5:$G$176,MATCH(D63,$D$5:$D$176,0))</f>
        <v>0.05440972222222222</v>
      </c>
    </row>
    <row r="64" spans="1:10" ht="15" customHeight="1">
      <c r="A64" s="12">
        <v>60</v>
      </c>
      <c r="B64" s="32" t="s">
        <v>154</v>
      </c>
      <c r="C64" s="32" t="s">
        <v>155</v>
      </c>
      <c r="D64" s="12" t="s">
        <v>15</v>
      </c>
      <c r="E64" s="32" t="s">
        <v>156</v>
      </c>
      <c r="F64" s="13">
        <v>0.15224537037037036</v>
      </c>
      <c r="G64" s="13">
        <v>0.15224537037037036</v>
      </c>
      <c r="H64" s="12" t="str">
        <f t="shared" si="4"/>
        <v>11.32/km</v>
      </c>
      <c r="I64" s="13">
        <f t="shared" si="5"/>
        <v>0.05516203703703702</v>
      </c>
      <c r="J64" s="13">
        <f>G64-INDEX($G$5:$G$176,MATCH(D64,$D$5:$D$176,0))</f>
        <v>0.05516203703703702</v>
      </c>
    </row>
    <row r="65" spans="1:10" ht="15" customHeight="1">
      <c r="A65" s="12">
        <v>61</v>
      </c>
      <c r="B65" s="32" t="s">
        <v>157</v>
      </c>
      <c r="C65" s="32" t="s">
        <v>158</v>
      </c>
      <c r="D65" s="12" t="s">
        <v>28</v>
      </c>
      <c r="E65" s="32" t="s">
        <v>35</v>
      </c>
      <c r="F65" s="13">
        <v>0.15237268518518518</v>
      </c>
      <c r="G65" s="13">
        <v>0.15237268518518518</v>
      </c>
      <c r="H65" s="12" t="str">
        <f t="shared" si="4"/>
        <v>11.33/km</v>
      </c>
      <c r="I65" s="13">
        <f t="shared" si="5"/>
        <v>0.05528935185185184</v>
      </c>
      <c r="J65" s="13">
        <f>G65-INDEX($G$5:$G$176,MATCH(D65,$D$5:$D$176,0))</f>
        <v>0.041423611111111105</v>
      </c>
    </row>
    <row r="66" spans="1:10" ht="15" customHeight="1">
      <c r="A66" s="12">
        <v>62</v>
      </c>
      <c r="B66" s="32" t="s">
        <v>159</v>
      </c>
      <c r="C66" s="32" t="s">
        <v>160</v>
      </c>
      <c r="D66" s="12" t="s">
        <v>39</v>
      </c>
      <c r="E66" s="32" t="s">
        <v>35</v>
      </c>
      <c r="F66" s="13">
        <v>0.15237268518518518</v>
      </c>
      <c r="G66" s="13">
        <v>0.15237268518518518</v>
      </c>
      <c r="H66" s="12" t="str">
        <f t="shared" si="4"/>
        <v>11.33/km</v>
      </c>
      <c r="I66" s="13">
        <f t="shared" si="5"/>
        <v>0.05528935185185184</v>
      </c>
      <c r="J66" s="13">
        <f>G66-INDEX($G$5:$G$176,MATCH(D66,$D$5:$D$176,0))</f>
        <v>0.03445601851851851</v>
      </c>
    </row>
    <row r="67" spans="1:10" ht="15" customHeight="1">
      <c r="A67" s="12">
        <v>63</v>
      </c>
      <c r="B67" s="32" t="s">
        <v>161</v>
      </c>
      <c r="C67" s="32" t="s">
        <v>14</v>
      </c>
      <c r="D67" s="12" t="s">
        <v>39</v>
      </c>
      <c r="E67" s="32" t="s">
        <v>162</v>
      </c>
      <c r="F67" s="13">
        <v>0.1528935185185185</v>
      </c>
      <c r="G67" s="13">
        <v>0.1528935185185185</v>
      </c>
      <c r="H67" s="12" t="str">
        <f t="shared" si="4"/>
        <v>11.35/km</v>
      </c>
      <c r="I67" s="13">
        <f t="shared" si="5"/>
        <v>0.05581018518518517</v>
      </c>
      <c r="J67" s="13">
        <f>G67-INDEX($G$5:$G$176,MATCH(D67,$D$5:$D$176,0))</f>
        <v>0.03497685185185184</v>
      </c>
    </row>
    <row r="68" spans="1:10" ht="15" customHeight="1">
      <c r="A68" s="12">
        <v>64</v>
      </c>
      <c r="B68" s="32" t="s">
        <v>163</v>
      </c>
      <c r="C68" s="32" t="s">
        <v>164</v>
      </c>
      <c r="D68" s="12" t="s">
        <v>28</v>
      </c>
      <c r="E68" s="32" t="s">
        <v>165</v>
      </c>
      <c r="F68" s="13">
        <v>0.1531597222222222</v>
      </c>
      <c r="G68" s="13">
        <v>0.1531597222222222</v>
      </c>
      <c r="H68" s="12" t="str">
        <f t="shared" si="4"/>
        <v>11.36/km</v>
      </c>
      <c r="I68" s="13">
        <f t="shared" si="5"/>
        <v>0.05607638888888887</v>
      </c>
      <c r="J68" s="13">
        <f>G68-INDEX($G$5:$G$176,MATCH(D68,$D$5:$D$176,0))</f>
        <v>0.042210648148148136</v>
      </c>
    </row>
    <row r="69" spans="1:10" ht="15" customHeight="1">
      <c r="A69" s="14">
        <v>65</v>
      </c>
      <c r="B69" s="34" t="s">
        <v>166</v>
      </c>
      <c r="C69" s="34" t="s">
        <v>24</v>
      </c>
      <c r="D69" s="14" t="s">
        <v>167</v>
      </c>
      <c r="E69" s="34" t="s">
        <v>271</v>
      </c>
      <c r="F69" s="25">
        <v>0.15341435185185184</v>
      </c>
      <c r="G69" s="25">
        <v>0.15341435185185184</v>
      </c>
      <c r="H69" s="14" t="str">
        <f t="shared" si="4"/>
        <v>11.38/km</v>
      </c>
      <c r="I69" s="25">
        <f t="shared" si="5"/>
        <v>0.0563310185185185</v>
      </c>
      <c r="J69" s="25">
        <f>G69-INDEX($G$5:$G$176,MATCH(D69,$D$5:$D$176,0))</f>
        <v>0</v>
      </c>
    </row>
    <row r="70" spans="1:10" ht="15" customHeight="1">
      <c r="A70" s="12">
        <v>66</v>
      </c>
      <c r="B70" s="32" t="s">
        <v>168</v>
      </c>
      <c r="C70" s="32" t="s">
        <v>169</v>
      </c>
      <c r="D70" s="12" t="s">
        <v>140</v>
      </c>
      <c r="E70" s="32" t="s">
        <v>64</v>
      </c>
      <c r="F70" s="13">
        <v>0.15378472222222223</v>
      </c>
      <c r="G70" s="13">
        <v>0.15378472222222223</v>
      </c>
      <c r="H70" s="12" t="str">
        <f t="shared" si="4"/>
        <v>11.39/km</v>
      </c>
      <c r="I70" s="13">
        <f t="shared" si="5"/>
        <v>0.056701388888888885</v>
      </c>
      <c r="J70" s="13">
        <f>G70-INDEX($G$5:$G$176,MATCH(D70,$D$5:$D$176,0))</f>
        <v>0.004340277777777762</v>
      </c>
    </row>
    <row r="71" spans="1:10" ht="15" customHeight="1">
      <c r="A71" s="12">
        <v>67</v>
      </c>
      <c r="B71" s="32" t="s">
        <v>170</v>
      </c>
      <c r="C71" s="32" t="s">
        <v>171</v>
      </c>
      <c r="D71" s="12" t="s">
        <v>25</v>
      </c>
      <c r="E71" s="32" t="s">
        <v>70</v>
      </c>
      <c r="F71" s="13">
        <v>0.15378472222222223</v>
      </c>
      <c r="G71" s="13">
        <v>0.15378472222222223</v>
      </c>
      <c r="H71" s="12" t="str">
        <f t="shared" si="4"/>
        <v>11.39/km</v>
      </c>
      <c r="I71" s="13">
        <f t="shared" si="5"/>
        <v>0.056701388888888885</v>
      </c>
      <c r="J71" s="13">
        <f>G71-INDEX($G$5:$G$176,MATCH(D71,$D$5:$D$176,0))</f>
        <v>0.04283564814814815</v>
      </c>
    </row>
    <row r="72" spans="1:10" ht="15" customHeight="1">
      <c r="A72" s="12">
        <v>68</v>
      </c>
      <c r="B72" s="32" t="s">
        <v>172</v>
      </c>
      <c r="C72" s="32" t="s">
        <v>173</v>
      </c>
      <c r="D72" s="12" t="s">
        <v>15</v>
      </c>
      <c r="E72" s="32" t="s">
        <v>174</v>
      </c>
      <c r="F72" s="13">
        <v>0.1544212962962963</v>
      </c>
      <c r="G72" s="13">
        <v>0.1544212962962963</v>
      </c>
      <c r="H72" s="12" t="str">
        <f t="shared" si="4"/>
        <v>11.42/km</v>
      </c>
      <c r="I72" s="13">
        <f t="shared" si="5"/>
        <v>0.057337962962962966</v>
      </c>
      <c r="J72" s="13">
        <f>G72-INDEX($G$5:$G$176,MATCH(D72,$D$5:$D$176,0))</f>
        <v>0.057337962962962966</v>
      </c>
    </row>
    <row r="73" spans="1:10" ht="15" customHeight="1">
      <c r="A73" s="12">
        <v>69</v>
      </c>
      <c r="B73" s="32" t="s">
        <v>175</v>
      </c>
      <c r="C73" s="32" t="s">
        <v>176</v>
      </c>
      <c r="D73" s="12" t="s">
        <v>28</v>
      </c>
      <c r="E73" s="32" t="s">
        <v>100</v>
      </c>
      <c r="F73" s="13">
        <v>0.15491898148148148</v>
      </c>
      <c r="G73" s="13">
        <v>0.15491898148148148</v>
      </c>
      <c r="H73" s="12" t="str">
        <f t="shared" si="4"/>
        <v>11.44/km</v>
      </c>
      <c r="I73" s="13">
        <f t="shared" si="5"/>
        <v>0.057835648148148136</v>
      </c>
      <c r="J73" s="13">
        <f>G73-INDEX($G$5:$G$176,MATCH(D73,$D$5:$D$176,0))</f>
        <v>0.0439699074074074</v>
      </c>
    </row>
    <row r="74" spans="1:10" ht="15" customHeight="1">
      <c r="A74" s="12">
        <v>70</v>
      </c>
      <c r="B74" s="32" t="s">
        <v>177</v>
      </c>
      <c r="C74" s="32" t="s">
        <v>57</v>
      </c>
      <c r="D74" s="12" t="s">
        <v>25</v>
      </c>
      <c r="E74" s="32" t="s">
        <v>35</v>
      </c>
      <c r="F74" s="13">
        <v>0.1554513888888889</v>
      </c>
      <c r="G74" s="13">
        <v>0.1554513888888889</v>
      </c>
      <c r="H74" s="12" t="str">
        <f t="shared" si="4"/>
        <v>11.47/km</v>
      </c>
      <c r="I74" s="13">
        <f t="shared" si="5"/>
        <v>0.05836805555555556</v>
      </c>
      <c r="J74" s="13">
        <f>G74-INDEX($G$5:$G$176,MATCH(D74,$D$5:$D$176,0))</f>
        <v>0.04450231481481483</v>
      </c>
    </row>
    <row r="75" spans="1:10" ht="15" customHeight="1">
      <c r="A75" s="12">
        <v>71</v>
      </c>
      <c r="B75" s="32" t="s">
        <v>178</v>
      </c>
      <c r="C75" s="32" t="s">
        <v>179</v>
      </c>
      <c r="D75" s="12" t="s">
        <v>39</v>
      </c>
      <c r="E75" s="32" t="s">
        <v>180</v>
      </c>
      <c r="F75" s="13">
        <v>0.15640046296296298</v>
      </c>
      <c r="G75" s="13">
        <v>0.15640046296296298</v>
      </c>
      <c r="H75" s="12" t="str">
        <f t="shared" si="4"/>
        <v>11.51/km</v>
      </c>
      <c r="I75" s="13">
        <f t="shared" si="5"/>
        <v>0.059317129629629636</v>
      </c>
      <c r="J75" s="13">
        <f>G75-INDEX($G$5:$G$176,MATCH(D75,$D$5:$D$176,0))</f>
        <v>0.03848379629629631</v>
      </c>
    </row>
    <row r="76" spans="1:10" ht="15" customHeight="1">
      <c r="A76" s="12">
        <v>72</v>
      </c>
      <c r="B76" s="32" t="s">
        <v>181</v>
      </c>
      <c r="C76" s="32" t="s">
        <v>182</v>
      </c>
      <c r="D76" s="12" t="s">
        <v>28</v>
      </c>
      <c r="E76" s="32" t="s">
        <v>35</v>
      </c>
      <c r="F76" s="13">
        <v>0.15649305555555557</v>
      </c>
      <c r="G76" s="13">
        <v>0.15649305555555557</v>
      </c>
      <c r="H76" s="12" t="str">
        <f t="shared" si="4"/>
        <v>11.52/km</v>
      </c>
      <c r="I76" s="13">
        <f t="shared" si="5"/>
        <v>0.059409722222222225</v>
      </c>
      <c r="J76" s="13">
        <f>G76-INDEX($G$5:$G$176,MATCH(D76,$D$5:$D$176,0))</f>
        <v>0.04554398148148149</v>
      </c>
    </row>
    <row r="77" spans="1:10" ht="15" customHeight="1">
      <c r="A77" s="12">
        <v>73</v>
      </c>
      <c r="B77" s="32" t="s">
        <v>183</v>
      </c>
      <c r="C77" s="32" t="s">
        <v>184</v>
      </c>
      <c r="D77" s="12" t="s">
        <v>185</v>
      </c>
      <c r="E77" s="32" t="s">
        <v>35</v>
      </c>
      <c r="F77" s="13">
        <v>0.15649305555555557</v>
      </c>
      <c r="G77" s="13">
        <v>0.15649305555555557</v>
      </c>
      <c r="H77" s="12" t="str">
        <f t="shared" si="4"/>
        <v>11.52/km</v>
      </c>
      <c r="I77" s="13">
        <f t="shared" si="5"/>
        <v>0.059409722222222225</v>
      </c>
      <c r="J77" s="13">
        <f>G77-INDEX($G$5:$G$176,MATCH(D77,$D$5:$D$176,0))</f>
        <v>0</v>
      </c>
    </row>
    <row r="78" spans="1:10" ht="15" customHeight="1">
      <c r="A78" s="12">
        <v>74</v>
      </c>
      <c r="B78" s="32" t="s">
        <v>186</v>
      </c>
      <c r="C78" s="32" t="s">
        <v>187</v>
      </c>
      <c r="D78" s="12" t="s">
        <v>39</v>
      </c>
      <c r="E78" s="32" t="s">
        <v>22</v>
      </c>
      <c r="F78" s="13">
        <v>0.1569560185185185</v>
      </c>
      <c r="G78" s="13">
        <v>0.1569560185185185</v>
      </c>
      <c r="H78" s="12" t="str">
        <f t="shared" si="4"/>
        <v>11.54/km</v>
      </c>
      <c r="I78" s="13">
        <f t="shared" si="5"/>
        <v>0.05987268518518517</v>
      </c>
      <c r="J78" s="13">
        <f>G78-INDEX($G$5:$G$176,MATCH(D78,$D$5:$D$176,0))</f>
        <v>0.03903935185185184</v>
      </c>
    </row>
    <row r="79" spans="1:10" ht="15" customHeight="1">
      <c r="A79" s="12">
        <v>75</v>
      </c>
      <c r="B79" s="32" t="s">
        <v>188</v>
      </c>
      <c r="C79" s="32" t="s">
        <v>189</v>
      </c>
      <c r="D79" s="12" t="s">
        <v>15</v>
      </c>
      <c r="E79" s="32" t="s">
        <v>190</v>
      </c>
      <c r="F79" s="13">
        <v>0.15832175925925926</v>
      </c>
      <c r="G79" s="13">
        <v>0.15832175925925926</v>
      </c>
      <c r="H79" s="12" t="str">
        <f t="shared" si="4"/>
        <v>11.60/km</v>
      </c>
      <c r="I79" s="13">
        <f t="shared" si="5"/>
        <v>0.06123842592592592</v>
      </c>
      <c r="J79" s="13">
        <f>G79-INDEX($G$5:$G$176,MATCH(D79,$D$5:$D$176,0))</f>
        <v>0.06123842592592592</v>
      </c>
    </row>
    <row r="80" spans="1:10" ht="15" customHeight="1">
      <c r="A80" s="12">
        <v>76</v>
      </c>
      <c r="B80" s="32" t="s">
        <v>191</v>
      </c>
      <c r="C80" s="32" t="s">
        <v>192</v>
      </c>
      <c r="D80" s="12" t="s">
        <v>99</v>
      </c>
      <c r="E80" s="32" t="s">
        <v>102</v>
      </c>
      <c r="F80" s="13">
        <v>0.15902777777777777</v>
      </c>
      <c r="G80" s="13">
        <v>0.15902777777777777</v>
      </c>
      <c r="H80" s="12" t="str">
        <f t="shared" si="4"/>
        <v>12.03/km</v>
      </c>
      <c r="I80" s="13">
        <f t="shared" si="5"/>
        <v>0.06194444444444443</v>
      </c>
      <c r="J80" s="13">
        <f>G80-INDEX($G$5:$G$176,MATCH(D80,$D$5:$D$176,0))</f>
        <v>0.018819444444444416</v>
      </c>
    </row>
    <row r="81" spans="1:10" ht="15" customHeight="1">
      <c r="A81" s="12">
        <v>77</v>
      </c>
      <c r="B81" s="32" t="s">
        <v>193</v>
      </c>
      <c r="C81" s="32" t="s">
        <v>83</v>
      </c>
      <c r="D81" s="12" t="s">
        <v>15</v>
      </c>
      <c r="E81" s="32" t="s">
        <v>52</v>
      </c>
      <c r="F81" s="13">
        <v>0.1600462962962963</v>
      </c>
      <c r="G81" s="13">
        <v>0.1600462962962963</v>
      </c>
      <c r="H81" s="12" t="str">
        <f t="shared" si="4"/>
        <v>12.08/km</v>
      </c>
      <c r="I81" s="13">
        <f t="shared" si="5"/>
        <v>0.06296296296296296</v>
      </c>
      <c r="J81" s="13">
        <f>G81-INDEX($G$5:$G$176,MATCH(D81,$D$5:$D$176,0))</f>
        <v>0.06296296296296296</v>
      </c>
    </row>
    <row r="82" spans="1:10" ht="15" customHeight="1">
      <c r="A82" s="12">
        <v>78</v>
      </c>
      <c r="B82" s="32" t="s">
        <v>194</v>
      </c>
      <c r="C82" s="32" t="s">
        <v>195</v>
      </c>
      <c r="D82" s="12" t="s">
        <v>25</v>
      </c>
      <c r="E82" s="32" t="s">
        <v>147</v>
      </c>
      <c r="F82" s="13">
        <v>0.16090277777777778</v>
      </c>
      <c r="G82" s="13">
        <v>0.16090277777777778</v>
      </c>
      <c r="H82" s="12" t="str">
        <f t="shared" si="4"/>
        <v>12.12/km</v>
      </c>
      <c r="I82" s="13">
        <f t="shared" si="5"/>
        <v>0.06381944444444444</v>
      </c>
      <c r="J82" s="13">
        <f>G82-INDEX($G$5:$G$176,MATCH(D82,$D$5:$D$176,0))</f>
        <v>0.04995370370370371</v>
      </c>
    </row>
    <row r="83" spans="1:10" ht="15" customHeight="1">
      <c r="A83" s="12">
        <v>79</v>
      </c>
      <c r="B83" s="32" t="s">
        <v>196</v>
      </c>
      <c r="C83" s="32" t="s">
        <v>72</v>
      </c>
      <c r="D83" s="12" t="s">
        <v>15</v>
      </c>
      <c r="E83" s="32" t="s">
        <v>197</v>
      </c>
      <c r="F83" s="13">
        <v>0.16320601851851851</v>
      </c>
      <c r="G83" s="13">
        <v>0.16320601851851851</v>
      </c>
      <c r="H83" s="12" t="str">
        <f t="shared" si="4"/>
        <v>12.22/km</v>
      </c>
      <c r="I83" s="13">
        <f t="shared" si="5"/>
        <v>0.06612268518518517</v>
      </c>
      <c r="J83" s="13">
        <f>G83-INDEX($G$5:$G$176,MATCH(D83,$D$5:$D$176,0))</f>
        <v>0.06612268518518517</v>
      </c>
    </row>
    <row r="84" spans="1:10" ht="15" customHeight="1">
      <c r="A84" s="12">
        <v>80</v>
      </c>
      <c r="B84" s="32" t="s">
        <v>198</v>
      </c>
      <c r="C84" s="32" t="s">
        <v>37</v>
      </c>
      <c r="D84" s="12" t="s">
        <v>39</v>
      </c>
      <c r="E84" s="32" t="s">
        <v>48</v>
      </c>
      <c r="F84" s="13">
        <v>0.16342592592592595</v>
      </c>
      <c r="G84" s="13">
        <v>0.16342592592592595</v>
      </c>
      <c r="H84" s="12" t="str">
        <f t="shared" si="4"/>
        <v>12.23/km</v>
      </c>
      <c r="I84" s="13">
        <f t="shared" si="5"/>
        <v>0.0663425925925926</v>
      </c>
      <c r="J84" s="13">
        <f>G84-INDEX($G$5:$G$176,MATCH(D84,$D$5:$D$176,0))</f>
        <v>0.04550925925925928</v>
      </c>
    </row>
    <row r="85" spans="1:10" ht="15" customHeight="1">
      <c r="A85" s="12">
        <v>81</v>
      </c>
      <c r="B85" s="32" t="s">
        <v>199</v>
      </c>
      <c r="C85" s="32" t="s">
        <v>200</v>
      </c>
      <c r="D85" s="12" t="s">
        <v>39</v>
      </c>
      <c r="E85" s="32" t="s">
        <v>201</v>
      </c>
      <c r="F85" s="13">
        <v>0.16355324074074074</v>
      </c>
      <c r="G85" s="13">
        <v>0.16355324074074074</v>
      </c>
      <c r="H85" s="12" t="str">
        <f t="shared" si="4"/>
        <v>12.24/km</v>
      </c>
      <c r="I85" s="13">
        <f t="shared" si="5"/>
        <v>0.0664699074074074</v>
      </c>
      <c r="J85" s="13">
        <f>G85-INDEX($G$5:$G$176,MATCH(D85,$D$5:$D$176,0))</f>
        <v>0.045636574074074066</v>
      </c>
    </row>
    <row r="86" spans="1:10" ht="15" customHeight="1">
      <c r="A86" s="12">
        <v>82</v>
      </c>
      <c r="B86" s="32" t="s">
        <v>202</v>
      </c>
      <c r="C86" s="32" t="s">
        <v>203</v>
      </c>
      <c r="D86" s="12" t="s">
        <v>28</v>
      </c>
      <c r="E86" s="32" t="s">
        <v>204</v>
      </c>
      <c r="F86" s="13">
        <v>0.1636226851851852</v>
      </c>
      <c r="G86" s="13">
        <v>0.1636226851851852</v>
      </c>
      <c r="H86" s="12" t="str">
        <f t="shared" si="4"/>
        <v>12.24/km</v>
      </c>
      <c r="I86" s="13">
        <f t="shared" si="5"/>
        <v>0.06653935185185185</v>
      </c>
      <c r="J86" s="13">
        <f>G86-INDEX($G$5:$G$176,MATCH(D86,$D$5:$D$176,0))</f>
        <v>0.052673611111111115</v>
      </c>
    </row>
    <row r="87" spans="1:10" ht="15" customHeight="1">
      <c r="A87" s="12">
        <v>83</v>
      </c>
      <c r="B87" s="32" t="s">
        <v>205</v>
      </c>
      <c r="C87" s="32" t="s">
        <v>206</v>
      </c>
      <c r="D87" s="12" t="s">
        <v>67</v>
      </c>
      <c r="E87" s="32" t="s">
        <v>55</v>
      </c>
      <c r="F87" s="13">
        <v>0.16369212962962962</v>
      </c>
      <c r="G87" s="13">
        <v>0.16369212962962962</v>
      </c>
      <c r="H87" s="12" t="str">
        <f t="shared" si="4"/>
        <v>12.24/km</v>
      </c>
      <c r="I87" s="13">
        <f t="shared" si="5"/>
        <v>0.06660879629629628</v>
      </c>
      <c r="J87" s="13">
        <f>G87-INDEX($G$5:$G$176,MATCH(D87,$D$5:$D$176,0))</f>
        <v>0.03681712962962963</v>
      </c>
    </row>
    <row r="88" spans="1:10" ht="15" customHeight="1">
      <c r="A88" s="12">
        <v>84</v>
      </c>
      <c r="B88" s="32" t="s">
        <v>207</v>
      </c>
      <c r="C88" s="32" t="s">
        <v>208</v>
      </c>
      <c r="D88" s="12" t="s">
        <v>28</v>
      </c>
      <c r="E88" s="32" t="s">
        <v>209</v>
      </c>
      <c r="F88" s="13">
        <v>0.16457175925925926</v>
      </c>
      <c r="G88" s="13">
        <v>0.16457175925925926</v>
      </c>
      <c r="H88" s="12" t="str">
        <f t="shared" si="4"/>
        <v>12.28/km</v>
      </c>
      <c r="I88" s="13">
        <f t="shared" si="5"/>
        <v>0.06748842592592592</v>
      </c>
      <c r="J88" s="13">
        <f>G88-INDEX($G$5:$G$176,MATCH(D88,$D$5:$D$176,0))</f>
        <v>0.05362268518518519</v>
      </c>
    </row>
    <row r="89" spans="1:10" ht="15" customHeight="1">
      <c r="A89" s="12">
        <v>85</v>
      </c>
      <c r="B89" s="32" t="s">
        <v>210</v>
      </c>
      <c r="C89" s="32" t="s">
        <v>127</v>
      </c>
      <c r="D89" s="12" t="s">
        <v>39</v>
      </c>
      <c r="E89" s="32" t="s">
        <v>74</v>
      </c>
      <c r="F89" s="13">
        <v>0.16662037037037036</v>
      </c>
      <c r="G89" s="13">
        <v>0.16662037037037036</v>
      </c>
      <c r="H89" s="12" t="str">
        <f t="shared" si="4"/>
        <v>12.38/km</v>
      </c>
      <c r="I89" s="13">
        <f t="shared" si="5"/>
        <v>0.06953703703703702</v>
      </c>
      <c r="J89" s="13">
        <f>G89-INDEX($G$5:$G$176,MATCH(D89,$D$5:$D$176,0))</f>
        <v>0.048703703703703694</v>
      </c>
    </row>
    <row r="90" spans="1:10" ht="15" customHeight="1">
      <c r="A90" s="12">
        <v>86</v>
      </c>
      <c r="B90" s="32" t="s">
        <v>211</v>
      </c>
      <c r="C90" s="32" t="s">
        <v>212</v>
      </c>
      <c r="D90" s="12" t="s">
        <v>185</v>
      </c>
      <c r="E90" s="32" t="s">
        <v>147</v>
      </c>
      <c r="F90" s="13">
        <v>0.16679398148148147</v>
      </c>
      <c r="G90" s="13">
        <v>0.16679398148148147</v>
      </c>
      <c r="H90" s="12" t="str">
        <f t="shared" si="4"/>
        <v>12.38/km</v>
      </c>
      <c r="I90" s="13">
        <f t="shared" si="5"/>
        <v>0.06971064814814813</v>
      </c>
      <c r="J90" s="13">
        <f>G90-INDEX($G$5:$G$176,MATCH(D90,$D$5:$D$176,0))</f>
        <v>0.010300925925925908</v>
      </c>
    </row>
    <row r="91" spans="1:10" ht="15" customHeight="1">
      <c r="A91" s="12">
        <v>87</v>
      </c>
      <c r="B91" s="32" t="s">
        <v>213</v>
      </c>
      <c r="C91" s="32" t="s">
        <v>179</v>
      </c>
      <c r="D91" s="12" t="s">
        <v>99</v>
      </c>
      <c r="E91" s="32" t="s">
        <v>74</v>
      </c>
      <c r="F91" s="13">
        <v>0.1671412037037037</v>
      </c>
      <c r="G91" s="13">
        <v>0.1671412037037037</v>
      </c>
      <c r="H91" s="12" t="str">
        <f t="shared" si="4"/>
        <v>12.40/km</v>
      </c>
      <c r="I91" s="13">
        <f t="shared" si="5"/>
        <v>0.07005787037037035</v>
      </c>
      <c r="J91" s="13">
        <f>G91-INDEX($G$5:$G$176,MATCH(D91,$D$5:$D$176,0))</f>
        <v>0.026932870370370343</v>
      </c>
    </row>
    <row r="92" spans="1:10" ht="15" customHeight="1">
      <c r="A92" s="12">
        <v>88</v>
      </c>
      <c r="B92" s="32" t="s">
        <v>214</v>
      </c>
      <c r="C92" s="32" t="s">
        <v>173</v>
      </c>
      <c r="D92" s="12" t="s">
        <v>39</v>
      </c>
      <c r="E92" s="32" t="s">
        <v>215</v>
      </c>
      <c r="F92" s="13">
        <v>0.16828703703703704</v>
      </c>
      <c r="G92" s="13">
        <v>0.16828703703703704</v>
      </c>
      <c r="H92" s="12" t="str">
        <f t="shared" si="4"/>
        <v>12.45/km</v>
      </c>
      <c r="I92" s="13">
        <f t="shared" si="5"/>
        <v>0.0712037037037037</v>
      </c>
      <c r="J92" s="13">
        <f>G92-INDEX($G$5:$G$176,MATCH(D92,$D$5:$D$176,0))</f>
        <v>0.05037037037037037</v>
      </c>
    </row>
    <row r="93" spans="1:10" ht="15" customHeight="1">
      <c r="A93" s="12">
        <v>89</v>
      </c>
      <c r="B93" s="32" t="s">
        <v>216</v>
      </c>
      <c r="C93" s="32" t="s">
        <v>83</v>
      </c>
      <c r="D93" s="12" t="s">
        <v>167</v>
      </c>
      <c r="E93" s="32" t="s">
        <v>55</v>
      </c>
      <c r="F93" s="13">
        <v>0.17218750000000002</v>
      </c>
      <c r="G93" s="13">
        <v>0.17218750000000002</v>
      </c>
      <c r="H93" s="12" t="str">
        <f t="shared" si="4"/>
        <v>13.03/km</v>
      </c>
      <c r="I93" s="13">
        <f t="shared" si="5"/>
        <v>0.07510416666666668</v>
      </c>
      <c r="J93" s="13">
        <f>G93-INDEX($G$5:$G$176,MATCH(D93,$D$5:$D$176,0))</f>
        <v>0.018773148148148178</v>
      </c>
    </row>
    <row r="94" spans="1:10" ht="15" customHeight="1">
      <c r="A94" s="12">
        <v>90</v>
      </c>
      <c r="B94" s="32" t="s">
        <v>217</v>
      </c>
      <c r="C94" s="32" t="s">
        <v>218</v>
      </c>
      <c r="D94" s="12" t="s">
        <v>67</v>
      </c>
      <c r="E94" s="32" t="s">
        <v>180</v>
      </c>
      <c r="F94" s="13">
        <v>0.17366898148148147</v>
      </c>
      <c r="G94" s="13">
        <v>0.17366898148148147</v>
      </c>
      <c r="H94" s="12" t="str">
        <f t="shared" si="4"/>
        <v>13.10/km</v>
      </c>
      <c r="I94" s="13">
        <f t="shared" si="5"/>
        <v>0.07658564814814812</v>
      </c>
      <c r="J94" s="13">
        <f>G94-INDEX($G$5:$G$176,MATCH(D94,$D$5:$D$176,0))</f>
        <v>0.04679398148148148</v>
      </c>
    </row>
    <row r="95" spans="1:10" ht="15" customHeight="1">
      <c r="A95" s="12">
        <v>91</v>
      </c>
      <c r="B95" s="32" t="s">
        <v>219</v>
      </c>
      <c r="C95" s="32" t="s">
        <v>31</v>
      </c>
      <c r="D95" s="12" t="s">
        <v>99</v>
      </c>
      <c r="E95" s="32" t="s">
        <v>180</v>
      </c>
      <c r="F95" s="13">
        <v>0.17366898148148147</v>
      </c>
      <c r="G95" s="13">
        <v>0.17366898148148147</v>
      </c>
      <c r="H95" s="12" t="str">
        <f t="shared" si="4"/>
        <v>13.10/km</v>
      </c>
      <c r="I95" s="13">
        <f t="shared" si="5"/>
        <v>0.07658564814814812</v>
      </c>
      <c r="J95" s="13">
        <f>G95-INDEX($G$5:$G$176,MATCH(D95,$D$5:$D$176,0))</f>
        <v>0.033460648148148114</v>
      </c>
    </row>
    <row r="96" spans="1:10" ht="15" customHeight="1">
      <c r="A96" s="12">
        <v>92</v>
      </c>
      <c r="B96" s="32" t="s">
        <v>220</v>
      </c>
      <c r="C96" s="32" t="s">
        <v>203</v>
      </c>
      <c r="D96" s="12" t="s">
        <v>28</v>
      </c>
      <c r="E96" s="32" t="s">
        <v>48</v>
      </c>
      <c r="F96" s="13">
        <v>0.17568287037037036</v>
      </c>
      <c r="G96" s="13">
        <v>0.17568287037037036</v>
      </c>
      <c r="H96" s="12" t="str">
        <f t="shared" si="4"/>
        <v>13.19/km</v>
      </c>
      <c r="I96" s="13">
        <f t="shared" si="5"/>
        <v>0.07859953703703702</v>
      </c>
      <c r="J96" s="13">
        <f>G96-INDEX($G$5:$G$176,MATCH(D96,$D$5:$D$176,0))</f>
        <v>0.06473379629629629</v>
      </c>
    </row>
    <row r="97" spans="1:10" ht="15" customHeight="1">
      <c r="A97" s="12">
        <v>93</v>
      </c>
      <c r="B97" s="32" t="s">
        <v>221</v>
      </c>
      <c r="C97" s="32" t="s">
        <v>18</v>
      </c>
      <c r="D97" s="12" t="s">
        <v>25</v>
      </c>
      <c r="E97" s="32" t="s">
        <v>55</v>
      </c>
      <c r="F97" s="13">
        <v>0.17609953703703704</v>
      </c>
      <c r="G97" s="13">
        <v>0.17609953703703704</v>
      </c>
      <c r="H97" s="12" t="str">
        <f t="shared" si="4"/>
        <v>13.21/km</v>
      </c>
      <c r="I97" s="13">
        <f t="shared" si="5"/>
        <v>0.0790162037037037</v>
      </c>
      <c r="J97" s="13">
        <f>G97-INDEX($G$5:$G$176,MATCH(D97,$D$5:$D$176,0))</f>
        <v>0.06515046296296297</v>
      </c>
    </row>
    <row r="98" spans="1:10" ht="15" customHeight="1">
      <c r="A98" s="12">
        <v>94</v>
      </c>
      <c r="B98" s="32" t="s">
        <v>222</v>
      </c>
      <c r="C98" s="32" t="s">
        <v>192</v>
      </c>
      <c r="D98" s="12" t="s">
        <v>15</v>
      </c>
      <c r="E98" s="32" t="s">
        <v>223</v>
      </c>
      <c r="F98" s="13">
        <v>0.1765162037037037</v>
      </c>
      <c r="G98" s="13">
        <v>0.1765162037037037</v>
      </c>
      <c r="H98" s="12" t="str">
        <f t="shared" si="4"/>
        <v>13.23/km</v>
      </c>
      <c r="I98" s="13">
        <f t="shared" si="5"/>
        <v>0.07943287037037035</v>
      </c>
      <c r="J98" s="13">
        <f>G98-INDEX($G$5:$G$176,MATCH(D98,$D$5:$D$176,0))</f>
        <v>0.07943287037037035</v>
      </c>
    </row>
    <row r="99" spans="1:10" ht="15" customHeight="1">
      <c r="A99" s="12">
        <v>95</v>
      </c>
      <c r="B99" s="32" t="s">
        <v>224</v>
      </c>
      <c r="C99" s="32" t="s">
        <v>225</v>
      </c>
      <c r="D99" s="12" t="s">
        <v>15</v>
      </c>
      <c r="E99" s="32" t="s">
        <v>35</v>
      </c>
      <c r="F99" s="13">
        <v>0.1771412037037037</v>
      </c>
      <c r="G99" s="13">
        <v>0.1771412037037037</v>
      </c>
      <c r="H99" s="12" t="str">
        <f t="shared" si="4"/>
        <v>13.26/km</v>
      </c>
      <c r="I99" s="13">
        <f t="shared" si="5"/>
        <v>0.08005787037037036</v>
      </c>
      <c r="J99" s="13">
        <f>G99-INDEX($G$5:$G$176,MATCH(D99,$D$5:$D$176,0))</f>
        <v>0.08005787037037036</v>
      </c>
    </row>
    <row r="100" spans="1:10" ht="15" customHeight="1">
      <c r="A100" s="12">
        <v>96</v>
      </c>
      <c r="B100" s="32" t="s">
        <v>226</v>
      </c>
      <c r="C100" s="32" t="s">
        <v>227</v>
      </c>
      <c r="D100" s="12" t="s">
        <v>67</v>
      </c>
      <c r="E100" s="32" t="s">
        <v>228</v>
      </c>
      <c r="F100" s="13">
        <v>0.17960648148148148</v>
      </c>
      <c r="G100" s="13">
        <v>0.17960648148148148</v>
      </c>
      <c r="H100" s="12" t="str">
        <f t="shared" si="4"/>
        <v>13.37/km</v>
      </c>
      <c r="I100" s="13">
        <f t="shared" si="5"/>
        <v>0.08252314814814814</v>
      </c>
      <c r="J100" s="13">
        <f>G100-INDEX($G$5:$G$176,MATCH(D100,$D$5:$D$176,0))</f>
        <v>0.05273148148148149</v>
      </c>
    </row>
    <row r="101" spans="1:10" ht="15" customHeight="1">
      <c r="A101" s="12">
        <v>97</v>
      </c>
      <c r="B101" s="32" t="s">
        <v>229</v>
      </c>
      <c r="C101" s="32" t="s">
        <v>230</v>
      </c>
      <c r="D101" s="12" t="s">
        <v>51</v>
      </c>
      <c r="E101" s="32" t="s">
        <v>231</v>
      </c>
      <c r="F101" s="13">
        <v>0.17960648148148148</v>
      </c>
      <c r="G101" s="13">
        <v>0.17960648148148148</v>
      </c>
      <c r="H101" s="12" t="str">
        <f t="shared" si="4"/>
        <v>13.37/km</v>
      </c>
      <c r="I101" s="13">
        <f t="shared" si="5"/>
        <v>0.08252314814814814</v>
      </c>
      <c r="J101" s="13">
        <f>G101-INDEX($G$5:$G$176,MATCH(D101,$D$5:$D$176,0))</f>
        <v>0.05792824074074074</v>
      </c>
    </row>
    <row r="102" spans="1:10" ht="15" customHeight="1">
      <c r="A102" s="12">
        <v>98</v>
      </c>
      <c r="B102" s="32" t="s">
        <v>232</v>
      </c>
      <c r="C102" s="32" t="s">
        <v>233</v>
      </c>
      <c r="D102" s="12" t="s">
        <v>39</v>
      </c>
      <c r="E102" s="32" t="s">
        <v>234</v>
      </c>
      <c r="F102" s="13">
        <v>0.18128472222222222</v>
      </c>
      <c r="G102" s="13">
        <v>0.18128472222222222</v>
      </c>
      <c r="H102" s="12" t="str">
        <f t="shared" si="4"/>
        <v>13.44/km</v>
      </c>
      <c r="I102" s="13">
        <f t="shared" si="5"/>
        <v>0.08420138888888888</v>
      </c>
      <c r="J102" s="13">
        <f>G102-INDEX($G$5:$G$176,MATCH(D102,$D$5:$D$176,0))</f>
        <v>0.06336805555555555</v>
      </c>
    </row>
    <row r="103" spans="1:10" ht="15" customHeight="1">
      <c r="A103" s="12">
        <v>99</v>
      </c>
      <c r="B103" s="32" t="s">
        <v>235</v>
      </c>
      <c r="C103" s="32" t="s">
        <v>236</v>
      </c>
      <c r="D103" s="12" t="s">
        <v>39</v>
      </c>
      <c r="E103" s="32" t="s">
        <v>70</v>
      </c>
      <c r="F103" s="13">
        <v>0.18386574074074072</v>
      </c>
      <c r="G103" s="13">
        <v>0.18386574074074072</v>
      </c>
      <c r="H103" s="12" t="str">
        <f aca="true" t="shared" si="6" ref="H103:H122">TEXT(INT((HOUR(G103)*3600+MINUTE(G103)*60+SECOND(G103))/$J$3/60),"0")&amp;"."&amp;TEXT(MOD((HOUR(G103)*3600+MINUTE(G103)*60+SECOND(G103))/$J$3,60),"00")&amp;"/km"</f>
        <v>13.56/km</v>
      </c>
      <c r="I103" s="13">
        <f aca="true" t="shared" si="7" ref="I103:I122">G103-$G$5</f>
        <v>0.08678240740740738</v>
      </c>
      <c r="J103" s="13">
        <f>G103-INDEX($G$5:$G$176,MATCH(D103,$D$5:$D$176,0))</f>
        <v>0.06594907407407405</v>
      </c>
    </row>
    <row r="104" spans="1:10" ht="15" customHeight="1">
      <c r="A104" s="12">
        <v>100</v>
      </c>
      <c r="B104" s="32" t="s">
        <v>237</v>
      </c>
      <c r="C104" s="32" t="s">
        <v>238</v>
      </c>
      <c r="D104" s="12" t="s">
        <v>51</v>
      </c>
      <c r="E104" s="32" t="s">
        <v>96</v>
      </c>
      <c r="F104" s="13">
        <v>0.18480324074074073</v>
      </c>
      <c r="G104" s="13">
        <v>0.18480324074074073</v>
      </c>
      <c r="H104" s="12" t="str">
        <f t="shared" si="6"/>
        <v>14.00/km</v>
      </c>
      <c r="I104" s="13">
        <f t="shared" si="7"/>
        <v>0.08771990740740739</v>
      </c>
      <c r="J104" s="13">
        <f>G104-INDEX($G$5:$G$176,MATCH(D104,$D$5:$D$176,0))</f>
        <v>0.06312499999999999</v>
      </c>
    </row>
    <row r="105" spans="1:10" ht="15" customHeight="1">
      <c r="A105" s="12">
        <v>101</v>
      </c>
      <c r="B105" s="32" t="s">
        <v>103</v>
      </c>
      <c r="C105" s="32" t="s">
        <v>239</v>
      </c>
      <c r="D105" s="12" t="s">
        <v>67</v>
      </c>
      <c r="E105" s="32" t="s">
        <v>240</v>
      </c>
      <c r="F105" s="13">
        <v>0.18500000000000003</v>
      </c>
      <c r="G105" s="13">
        <v>0.18500000000000003</v>
      </c>
      <c r="H105" s="12" t="str">
        <f t="shared" si="6"/>
        <v>14.01/km</v>
      </c>
      <c r="I105" s="13">
        <f t="shared" si="7"/>
        <v>0.08791666666666668</v>
      </c>
      <c r="J105" s="13">
        <f>G105-INDEX($G$5:$G$176,MATCH(D105,$D$5:$D$176,0))</f>
        <v>0.05812500000000004</v>
      </c>
    </row>
    <row r="106" spans="1:10" ht="15" customHeight="1">
      <c r="A106" s="12">
        <v>102</v>
      </c>
      <c r="B106" s="32" t="s">
        <v>241</v>
      </c>
      <c r="C106" s="32" t="s">
        <v>179</v>
      </c>
      <c r="D106" s="12" t="s">
        <v>39</v>
      </c>
      <c r="E106" s="32" t="s">
        <v>55</v>
      </c>
      <c r="F106" s="13">
        <v>0.19138888888888891</v>
      </c>
      <c r="G106" s="13">
        <v>0.19138888888888891</v>
      </c>
      <c r="H106" s="12" t="str">
        <f t="shared" si="6"/>
        <v>14.30/km</v>
      </c>
      <c r="I106" s="13">
        <f t="shared" si="7"/>
        <v>0.09430555555555557</v>
      </c>
      <c r="J106" s="13">
        <f>G106-INDEX($G$5:$G$176,MATCH(D106,$D$5:$D$176,0))</f>
        <v>0.07347222222222224</v>
      </c>
    </row>
    <row r="107" spans="1:10" ht="15" customHeight="1">
      <c r="A107" s="12">
        <v>103</v>
      </c>
      <c r="B107" s="32" t="s">
        <v>242</v>
      </c>
      <c r="C107" s="32" t="s">
        <v>243</v>
      </c>
      <c r="D107" s="12" t="s">
        <v>28</v>
      </c>
      <c r="E107" s="32" t="s">
        <v>35</v>
      </c>
      <c r="F107" s="13">
        <v>0.19229166666666667</v>
      </c>
      <c r="G107" s="13">
        <v>0.19229166666666667</v>
      </c>
      <c r="H107" s="12" t="str">
        <f t="shared" si="6"/>
        <v>14.34/km</v>
      </c>
      <c r="I107" s="13">
        <f t="shared" si="7"/>
        <v>0.09520833333333333</v>
      </c>
      <c r="J107" s="13">
        <f>G107-INDEX($G$5:$G$176,MATCH(D107,$D$5:$D$176,0))</f>
        <v>0.08134259259259259</v>
      </c>
    </row>
    <row r="108" spans="1:10" ht="15" customHeight="1">
      <c r="A108" s="12">
        <v>104</v>
      </c>
      <c r="B108" s="32" t="s">
        <v>244</v>
      </c>
      <c r="C108" s="32" t="s">
        <v>83</v>
      </c>
      <c r="D108" s="12" t="s">
        <v>39</v>
      </c>
      <c r="E108" s="32" t="s">
        <v>245</v>
      </c>
      <c r="F108" s="13">
        <v>0.1928587962962963</v>
      </c>
      <c r="G108" s="13">
        <v>0.1928587962962963</v>
      </c>
      <c r="H108" s="12" t="str">
        <f t="shared" si="6"/>
        <v>14.37/km</v>
      </c>
      <c r="I108" s="13">
        <f t="shared" si="7"/>
        <v>0.09577546296296295</v>
      </c>
      <c r="J108" s="13">
        <f>G108-INDEX($G$5:$G$176,MATCH(D108,$D$5:$D$176,0))</f>
        <v>0.07494212962962962</v>
      </c>
    </row>
    <row r="109" spans="1:10" ht="15" customHeight="1">
      <c r="A109" s="12">
        <v>105</v>
      </c>
      <c r="B109" s="32" t="s">
        <v>246</v>
      </c>
      <c r="C109" s="32" t="s">
        <v>247</v>
      </c>
      <c r="D109" s="12" t="s">
        <v>28</v>
      </c>
      <c r="E109" s="32" t="s">
        <v>32</v>
      </c>
      <c r="F109" s="13">
        <v>0.1932060185185185</v>
      </c>
      <c r="G109" s="13">
        <v>0.1932060185185185</v>
      </c>
      <c r="H109" s="12" t="str">
        <f t="shared" si="6"/>
        <v>14.39/km</v>
      </c>
      <c r="I109" s="13">
        <f t="shared" si="7"/>
        <v>0.09612268518518517</v>
      </c>
      <c r="J109" s="13">
        <f>G109-INDEX($G$5:$G$176,MATCH(D109,$D$5:$D$176,0))</f>
        <v>0.08225694444444444</v>
      </c>
    </row>
    <row r="110" spans="1:10" ht="15" customHeight="1">
      <c r="A110" s="12">
        <v>106</v>
      </c>
      <c r="B110" s="32" t="s">
        <v>248</v>
      </c>
      <c r="C110" s="32" t="s">
        <v>249</v>
      </c>
      <c r="D110" s="12" t="s">
        <v>250</v>
      </c>
      <c r="E110" s="32" t="s">
        <v>32</v>
      </c>
      <c r="F110" s="13">
        <v>0.1932060185185185</v>
      </c>
      <c r="G110" s="13">
        <v>0.1932060185185185</v>
      </c>
      <c r="H110" s="12" t="str">
        <f t="shared" si="6"/>
        <v>14.39/km</v>
      </c>
      <c r="I110" s="13">
        <f t="shared" si="7"/>
        <v>0.09612268518518517</v>
      </c>
      <c r="J110" s="13">
        <f>G110-INDEX($G$5:$G$176,MATCH(D110,$D$5:$D$176,0))</f>
        <v>0</v>
      </c>
    </row>
    <row r="111" spans="1:10" ht="15" customHeight="1">
      <c r="A111" s="12">
        <v>107</v>
      </c>
      <c r="B111" s="32" t="s">
        <v>251</v>
      </c>
      <c r="C111" s="32" t="s">
        <v>200</v>
      </c>
      <c r="D111" s="12" t="s">
        <v>39</v>
      </c>
      <c r="E111" s="32" t="s">
        <v>22</v>
      </c>
      <c r="F111" s="13">
        <v>0.1934837962962963</v>
      </c>
      <c r="G111" s="13">
        <v>0.1934837962962963</v>
      </c>
      <c r="H111" s="12" t="str">
        <f t="shared" si="6"/>
        <v>14.40/km</v>
      </c>
      <c r="I111" s="13">
        <f t="shared" si="7"/>
        <v>0.09640046296296297</v>
      </c>
      <c r="J111" s="13">
        <f>G111-INDEX($G$5:$G$176,MATCH(D111,$D$5:$D$176,0))</f>
        <v>0.07556712962962964</v>
      </c>
    </row>
    <row r="112" spans="1:10" ht="15" customHeight="1">
      <c r="A112" s="12">
        <v>108</v>
      </c>
      <c r="B112" s="32" t="s">
        <v>252</v>
      </c>
      <c r="C112" s="32" t="s">
        <v>253</v>
      </c>
      <c r="D112" s="12" t="s">
        <v>99</v>
      </c>
      <c r="E112" s="32" t="s">
        <v>254</v>
      </c>
      <c r="F112" s="13">
        <v>0.20002314814814814</v>
      </c>
      <c r="G112" s="13">
        <v>0.20002314814814814</v>
      </c>
      <c r="H112" s="12" t="str">
        <f t="shared" si="6"/>
        <v>15.10/km</v>
      </c>
      <c r="I112" s="13">
        <f t="shared" si="7"/>
        <v>0.1029398148148148</v>
      </c>
      <c r="J112" s="13">
        <f>G112-INDEX($G$5:$G$176,MATCH(D112,$D$5:$D$176,0))</f>
        <v>0.05981481481481479</v>
      </c>
    </row>
    <row r="113" spans="1:10" ht="15" customHeight="1">
      <c r="A113" s="12">
        <v>109</v>
      </c>
      <c r="B113" s="32" t="s">
        <v>255</v>
      </c>
      <c r="C113" s="32" t="s">
        <v>256</v>
      </c>
      <c r="D113" s="12" t="s">
        <v>250</v>
      </c>
      <c r="E113" s="32" t="s">
        <v>231</v>
      </c>
      <c r="F113" s="13">
        <v>0.2049537037037037</v>
      </c>
      <c r="G113" s="13">
        <v>0.2049537037037037</v>
      </c>
      <c r="H113" s="12" t="str">
        <f t="shared" si="6"/>
        <v>15.32/km</v>
      </c>
      <c r="I113" s="13">
        <f t="shared" si="7"/>
        <v>0.10787037037037035</v>
      </c>
      <c r="J113" s="13">
        <f>G113-INDEX($G$5:$G$176,MATCH(D113,$D$5:$D$176,0))</f>
        <v>0.01174768518518518</v>
      </c>
    </row>
    <row r="114" spans="1:10" ht="15" customHeight="1">
      <c r="A114" s="12">
        <v>110</v>
      </c>
      <c r="B114" s="32" t="s">
        <v>257</v>
      </c>
      <c r="C114" s="32" t="s">
        <v>258</v>
      </c>
      <c r="D114" s="12" t="s">
        <v>25</v>
      </c>
      <c r="E114" s="32" t="s">
        <v>180</v>
      </c>
      <c r="F114" s="13">
        <v>0.20547453703703702</v>
      </c>
      <c r="G114" s="13">
        <v>0.20547453703703702</v>
      </c>
      <c r="H114" s="12" t="str">
        <f t="shared" si="6"/>
        <v>15.34/km</v>
      </c>
      <c r="I114" s="13">
        <f t="shared" si="7"/>
        <v>0.10839120370370368</v>
      </c>
      <c r="J114" s="13">
        <f>G114-INDEX($G$5:$G$176,MATCH(D114,$D$5:$D$176,0))</f>
        <v>0.09452546296296295</v>
      </c>
    </row>
    <row r="115" spans="1:10" ht="15" customHeight="1">
      <c r="A115" s="12">
        <v>111</v>
      </c>
      <c r="B115" s="32" t="s">
        <v>259</v>
      </c>
      <c r="C115" s="32" t="s">
        <v>63</v>
      </c>
      <c r="D115" s="12" t="s">
        <v>39</v>
      </c>
      <c r="E115" s="32" t="s">
        <v>260</v>
      </c>
      <c r="F115" s="13">
        <v>0.20547453703703702</v>
      </c>
      <c r="G115" s="13">
        <v>0.20547453703703702</v>
      </c>
      <c r="H115" s="12" t="str">
        <f t="shared" si="6"/>
        <v>15.34/km</v>
      </c>
      <c r="I115" s="13">
        <f t="shared" si="7"/>
        <v>0.10839120370370368</v>
      </c>
      <c r="J115" s="13">
        <f>G115-INDEX($G$5:$G$176,MATCH(D115,$D$5:$D$176,0))</f>
        <v>0.08755787037037036</v>
      </c>
    </row>
    <row r="116" spans="1:10" ht="15" customHeight="1">
      <c r="A116" s="12">
        <v>112</v>
      </c>
      <c r="B116" s="32" t="s">
        <v>261</v>
      </c>
      <c r="C116" s="32" t="s">
        <v>83</v>
      </c>
      <c r="D116" s="12" t="s">
        <v>99</v>
      </c>
      <c r="E116" s="32" t="s">
        <v>35</v>
      </c>
      <c r="F116" s="13">
        <v>0.20737268518518517</v>
      </c>
      <c r="G116" s="13">
        <v>0.20737268518518517</v>
      </c>
      <c r="H116" s="12" t="str">
        <f t="shared" si="6"/>
        <v>15.43/km</v>
      </c>
      <c r="I116" s="13">
        <f t="shared" si="7"/>
        <v>0.11028935185185183</v>
      </c>
      <c r="J116" s="13">
        <f>G116-INDEX($G$5:$G$176,MATCH(D116,$D$5:$D$176,0))</f>
        <v>0.06716435185185182</v>
      </c>
    </row>
    <row r="117" spans="1:10" ht="15" customHeight="1">
      <c r="A117" s="12">
        <v>113</v>
      </c>
      <c r="B117" s="32" t="s">
        <v>262</v>
      </c>
      <c r="C117" s="32" t="s">
        <v>77</v>
      </c>
      <c r="D117" s="12" t="s">
        <v>25</v>
      </c>
      <c r="E117" s="32" t="s">
        <v>35</v>
      </c>
      <c r="F117" s="13">
        <v>0.20737268518518517</v>
      </c>
      <c r="G117" s="13">
        <v>0.20737268518518517</v>
      </c>
      <c r="H117" s="12" t="str">
        <f t="shared" si="6"/>
        <v>15.43/km</v>
      </c>
      <c r="I117" s="13">
        <f t="shared" si="7"/>
        <v>0.11028935185185183</v>
      </c>
      <c r="J117" s="13">
        <f>G117-INDEX($G$5:$G$176,MATCH(D117,$D$5:$D$176,0))</f>
        <v>0.0964236111111111</v>
      </c>
    </row>
    <row r="118" spans="1:10" ht="15" customHeight="1">
      <c r="A118" s="12">
        <v>114</v>
      </c>
      <c r="B118" s="32" t="s">
        <v>263</v>
      </c>
      <c r="C118" s="32" t="s">
        <v>264</v>
      </c>
      <c r="D118" s="12" t="s">
        <v>265</v>
      </c>
      <c r="E118" s="32" t="s">
        <v>266</v>
      </c>
      <c r="F118" s="13">
        <v>0.2074074074074074</v>
      </c>
      <c r="G118" s="13">
        <v>0.2074074074074074</v>
      </c>
      <c r="H118" s="12" t="str">
        <f t="shared" si="6"/>
        <v>15.43/km</v>
      </c>
      <c r="I118" s="13">
        <f t="shared" si="7"/>
        <v>0.11032407407407406</v>
      </c>
      <c r="J118" s="13">
        <f>G118-INDEX($G$5:$G$176,MATCH(D118,$D$5:$D$176,0))</f>
        <v>0</v>
      </c>
    </row>
    <row r="119" spans="1:10" ht="15" customHeight="1">
      <c r="A119" s="12">
        <v>115</v>
      </c>
      <c r="B119" s="32" t="s">
        <v>90</v>
      </c>
      <c r="C119" s="32" t="s">
        <v>63</v>
      </c>
      <c r="D119" s="12" t="s">
        <v>39</v>
      </c>
      <c r="E119" s="32" t="s">
        <v>74</v>
      </c>
      <c r="F119" s="13">
        <v>0.21380787037037038</v>
      </c>
      <c r="G119" s="13">
        <v>0.21380787037037038</v>
      </c>
      <c r="H119" s="12" t="str">
        <f t="shared" si="6"/>
        <v>16.12/km</v>
      </c>
      <c r="I119" s="13">
        <f t="shared" si="7"/>
        <v>0.11672453703703704</v>
      </c>
      <c r="J119" s="13">
        <f>G119-INDEX($G$5:$G$176,MATCH(D119,$D$5:$D$176,0))</f>
        <v>0.09589120370370371</v>
      </c>
    </row>
    <row r="120" spans="1:10" ht="15" customHeight="1">
      <c r="A120" s="12">
        <v>116</v>
      </c>
      <c r="B120" s="32" t="s">
        <v>267</v>
      </c>
      <c r="C120" s="32" t="s">
        <v>24</v>
      </c>
      <c r="D120" s="12" t="s">
        <v>25</v>
      </c>
      <c r="E120" s="32" t="s">
        <v>48</v>
      </c>
      <c r="F120" s="13">
        <v>0.21538194444444445</v>
      </c>
      <c r="G120" s="13">
        <v>0.21538194444444445</v>
      </c>
      <c r="H120" s="12" t="str">
        <f t="shared" si="6"/>
        <v>16.19/km</v>
      </c>
      <c r="I120" s="13">
        <f t="shared" si="7"/>
        <v>0.1182986111111111</v>
      </c>
      <c r="J120" s="13">
        <f>G120-INDEX($G$5:$G$176,MATCH(D120,$D$5:$D$176,0))</f>
        <v>0.10443287037037037</v>
      </c>
    </row>
    <row r="121" spans="1:10" ht="15" customHeight="1">
      <c r="A121" s="14">
        <v>117</v>
      </c>
      <c r="B121" s="34" t="s">
        <v>166</v>
      </c>
      <c r="C121" s="34" t="s">
        <v>268</v>
      </c>
      <c r="D121" s="14" t="s">
        <v>67</v>
      </c>
      <c r="E121" s="34" t="s">
        <v>271</v>
      </c>
      <c r="F121" s="25">
        <v>0.21694444444444447</v>
      </c>
      <c r="G121" s="25">
        <v>0.21694444444444447</v>
      </c>
      <c r="H121" s="14" t="str">
        <f t="shared" si="6"/>
        <v>16.27/km</v>
      </c>
      <c r="I121" s="25">
        <f t="shared" si="7"/>
        <v>0.11986111111111113</v>
      </c>
      <c r="J121" s="25">
        <f>G121-INDEX($G$5:$G$176,MATCH(D121,$D$5:$D$176,0))</f>
        <v>0.09006944444444448</v>
      </c>
    </row>
    <row r="122" spans="1:10" ht="15" customHeight="1">
      <c r="A122" s="16">
        <v>118</v>
      </c>
      <c r="B122" s="33" t="s">
        <v>269</v>
      </c>
      <c r="C122" s="33" t="s">
        <v>127</v>
      </c>
      <c r="D122" s="16" t="s">
        <v>270</v>
      </c>
      <c r="E122" s="33" t="s">
        <v>55</v>
      </c>
      <c r="F122" s="17">
        <v>0.21942129629629628</v>
      </c>
      <c r="G122" s="17">
        <v>0.21942129629629628</v>
      </c>
      <c r="H122" s="16" t="str">
        <f t="shared" si="6"/>
        <v>16.38/km</v>
      </c>
      <c r="I122" s="17">
        <f t="shared" si="7"/>
        <v>0.12233796296296294</v>
      </c>
      <c r="J122" s="17">
        <f>G122-INDEX($G$5:$G$176,MATCH(D122,$D$5:$D$176,0))</f>
        <v>0</v>
      </c>
    </row>
  </sheetData>
  <sheetProtection/>
  <autoFilter ref="A4:J12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Trail dei Monti della Meta Sky Race</v>
      </c>
      <c r="B1" s="43"/>
      <c r="C1" s="44"/>
    </row>
    <row r="2" spans="1:3" ht="24" customHeight="1">
      <c r="A2" s="40" t="str">
        <f>Individuale!A2</f>
        <v>8ª edizione </v>
      </c>
      <c r="B2" s="40"/>
      <c r="C2" s="40"/>
    </row>
    <row r="3" spans="1:3" ht="24" customHeight="1">
      <c r="A3" s="45" t="str">
        <f>Individuale!A3</f>
        <v>Prati di Mezzo - Picinisco (FR) Italia - Domenica 26/07/2015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3" t="s">
        <v>35</v>
      </c>
      <c r="C5" s="35">
        <v>16</v>
      </c>
    </row>
    <row r="6" spans="1:3" ht="15" customHeight="1">
      <c r="A6" s="22">
        <v>2</v>
      </c>
      <c r="B6" s="21" t="s">
        <v>55</v>
      </c>
      <c r="C6" s="36">
        <v>12</v>
      </c>
    </row>
    <row r="7" spans="1:3" ht="15" customHeight="1">
      <c r="A7" s="22">
        <v>3</v>
      </c>
      <c r="B7" s="21" t="s">
        <v>74</v>
      </c>
      <c r="C7" s="36">
        <v>6</v>
      </c>
    </row>
    <row r="8" spans="1:3" ht="15" customHeight="1">
      <c r="A8" s="22">
        <v>4</v>
      </c>
      <c r="B8" s="21" t="s">
        <v>48</v>
      </c>
      <c r="C8" s="36">
        <v>6</v>
      </c>
    </row>
    <row r="9" spans="1:3" ht="15" customHeight="1">
      <c r="A9" s="22">
        <v>5</v>
      </c>
      <c r="B9" s="21" t="s">
        <v>32</v>
      </c>
      <c r="C9" s="36">
        <v>5</v>
      </c>
    </row>
    <row r="10" spans="1:3" ht="15" customHeight="1">
      <c r="A10" s="22">
        <v>6</v>
      </c>
      <c r="B10" s="21" t="s">
        <v>70</v>
      </c>
      <c r="C10" s="36">
        <v>5</v>
      </c>
    </row>
    <row r="11" spans="1:3" ht="15" customHeight="1">
      <c r="A11" s="22">
        <v>7</v>
      </c>
      <c r="B11" s="21" t="s">
        <v>52</v>
      </c>
      <c r="C11" s="36">
        <v>5</v>
      </c>
    </row>
    <row r="12" spans="1:3" ht="15" customHeight="1">
      <c r="A12" s="22">
        <v>8</v>
      </c>
      <c r="B12" s="21" t="s">
        <v>180</v>
      </c>
      <c r="C12" s="36">
        <v>4</v>
      </c>
    </row>
    <row r="13" spans="1:3" ht="15" customHeight="1">
      <c r="A13" s="22">
        <v>9</v>
      </c>
      <c r="B13" s="21" t="s">
        <v>22</v>
      </c>
      <c r="C13" s="36">
        <v>4</v>
      </c>
    </row>
    <row r="14" spans="1:3" ht="15" customHeight="1">
      <c r="A14" s="22">
        <v>10</v>
      </c>
      <c r="B14" s="21" t="s">
        <v>147</v>
      </c>
      <c r="C14" s="36">
        <v>3</v>
      </c>
    </row>
    <row r="15" spans="1:3" ht="15" customHeight="1">
      <c r="A15" s="29">
        <v>11</v>
      </c>
      <c r="B15" s="30" t="s">
        <v>271</v>
      </c>
      <c r="C15" s="38">
        <v>2</v>
      </c>
    </row>
    <row r="16" spans="1:3" ht="15" customHeight="1">
      <c r="A16" s="22">
        <v>12</v>
      </c>
      <c r="B16" s="21" t="s">
        <v>100</v>
      </c>
      <c r="C16" s="36">
        <v>2</v>
      </c>
    </row>
    <row r="17" spans="1:3" ht="15" customHeight="1">
      <c r="A17" s="22">
        <v>13</v>
      </c>
      <c r="B17" s="21" t="s">
        <v>231</v>
      </c>
      <c r="C17" s="36">
        <v>2</v>
      </c>
    </row>
    <row r="18" spans="1:3" ht="15" customHeight="1">
      <c r="A18" s="22">
        <v>14</v>
      </c>
      <c r="B18" s="21" t="s">
        <v>45</v>
      </c>
      <c r="C18" s="36">
        <v>2</v>
      </c>
    </row>
    <row r="19" spans="1:3" ht="15" customHeight="1">
      <c r="A19" s="22">
        <v>15</v>
      </c>
      <c r="B19" s="21" t="s">
        <v>102</v>
      </c>
      <c r="C19" s="36">
        <v>2</v>
      </c>
    </row>
    <row r="20" spans="1:3" ht="15" customHeight="1">
      <c r="A20" s="22">
        <v>16</v>
      </c>
      <c r="B20" s="21" t="s">
        <v>26</v>
      </c>
      <c r="C20" s="36">
        <v>2</v>
      </c>
    </row>
    <row r="21" spans="1:3" ht="15" customHeight="1">
      <c r="A21" s="22">
        <v>17</v>
      </c>
      <c r="B21" s="21" t="s">
        <v>96</v>
      </c>
      <c r="C21" s="36">
        <v>2</v>
      </c>
    </row>
    <row r="22" spans="1:3" ht="15" customHeight="1">
      <c r="A22" s="22">
        <v>18</v>
      </c>
      <c r="B22" s="21" t="s">
        <v>88</v>
      </c>
      <c r="C22" s="36">
        <v>2</v>
      </c>
    </row>
    <row r="23" spans="1:3" ht="15" customHeight="1">
      <c r="A23" s="22">
        <v>19</v>
      </c>
      <c r="B23" s="21" t="s">
        <v>64</v>
      </c>
      <c r="C23" s="36">
        <v>2</v>
      </c>
    </row>
    <row r="24" spans="1:3" ht="15" customHeight="1">
      <c r="A24" s="22">
        <v>20</v>
      </c>
      <c r="B24" s="21" t="s">
        <v>266</v>
      </c>
      <c r="C24" s="36">
        <v>1</v>
      </c>
    </row>
    <row r="25" spans="1:3" ht="15" customHeight="1">
      <c r="A25" s="22">
        <v>21</v>
      </c>
      <c r="B25" s="21" t="s">
        <v>223</v>
      </c>
      <c r="C25" s="36">
        <v>1</v>
      </c>
    </row>
    <row r="26" spans="1:3" ht="15" customHeight="1">
      <c r="A26" s="22">
        <v>22</v>
      </c>
      <c r="B26" s="21" t="s">
        <v>197</v>
      </c>
      <c r="C26" s="36">
        <v>1</v>
      </c>
    </row>
    <row r="27" spans="1:3" ht="15" customHeight="1">
      <c r="A27" s="22">
        <v>23</v>
      </c>
      <c r="B27" s="21" t="s">
        <v>117</v>
      </c>
      <c r="C27" s="36">
        <v>1</v>
      </c>
    </row>
    <row r="28" spans="1:3" ht="15" customHeight="1">
      <c r="A28" s="22">
        <v>24</v>
      </c>
      <c r="B28" s="21" t="s">
        <v>122</v>
      </c>
      <c r="C28" s="36">
        <v>1</v>
      </c>
    </row>
    <row r="29" spans="1:3" ht="15" customHeight="1">
      <c r="A29" s="22">
        <v>25</v>
      </c>
      <c r="B29" s="21" t="s">
        <v>143</v>
      </c>
      <c r="C29" s="36">
        <v>1</v>
      </c>
    </row>
    <row r="30" spans="1:3" ht="15" customHeight="1">
      <c r="A30" s="22">
        <v>26</v>
      </c>
      <c r="B30" s="21" t="s">
        <v>162</v>
      </c>
      <c r="C30" s="36">
        <v>1</v>
      </c>
    </row>
    <row r="31" spans="1:3" ht="15" customHeight="1">
      <c r="A31" s="22">
        <v>27</v>
      </c>
      <c r="B31" s="21" t="s">
        <v>234</v>
      </c>
      <c r="C31" s="36">
        <v>1</v>
      </c>
    </row>
    <row r="32" spans="1:3" ht="15" customHeight="1">
      <c r="A32" s="22">
        <v>28</v>
      </c>
      <c r="B32" s="21" t="s">
        <v>215</v>
      </c>
      <c r="C32" s="36">
        <v>1</v>
      </c>
    </row>
    <row r="33" spans="1:3" ht="15" customHeight="1">
      <c r="A33" s="22">
        <v>29</v>
      </c>
      <c r="B33" s="21" t="s">
        <v>78</v>
      </c>
      <c r="C33" s="36">
        <v>1</v>
      </c>
    </row>
    <row r="34" spans="1:3" ht="15" customHeight="1">
      <c r="A34" s="22">
        <v>30</v>
      </c>
      <c r="B34" s="21" t="s">
        <v>81</v>
      </c>
      <c r="C34" s="36">
        <v>1</v>
      </c>
    </row>
    <row r="35" spans="1:3" ht="15" customHeight="1">
      <c r="A35" s="22">
        <v>31</v>
      </c>
      <c r="B35" s="21" t="s">
        <v>105</v>
      </c>
      <c r="C35" s="36">
        <v>1</v>
      </c>
    </row>
    <row r="36" spans="1:3" ht="15" customHeight="1">
      <c r="A36" s="22">
        <v>32</v>
      </c>
      <c r="B36" s="21" t="s">
        <v>108</v>
      </c>
      <c r="C36" s="36">
        <v>1</v>
      </c>
    </row>
    <row r="37" spans="1:3" ht="15" customHeight="1">
      <c r="A37" s="22">
        <v>33</v>
      </c>
      <c r="B37" s="21" t="s">
        <v>156</v>
      </c>
      <c r="C37" s="36">
        <v>1</v>
      </c>
    </row>
    <row r="38" spans="1:3" ht="15" customHeight="1">
      <c r="A38" s="22">
        <v>34</v>
      </c>
      <c r="B38" s="21" t="s">
        <v>228</v>
      </c>
      <c r="C38" s="36">
        <v>1</v>
      </c>
    </row>
    <row r="39" spans="1:3" ht="15" customHeight="1">
      <c r="A39" s="22">
        <v>35</v>
      </c>
      <c r="B39" s="21" t="s">
        <v>16</v>
      </c>
      <c r="C39" s="36">
        <v>1</v>
      </c>
    </row>
    <row r="40" spans="1:3" ht="15" customHeight="1">
      <c r="A40" s="22">
        <v>36</v>
      </c>
      <c r="B40" s="21" t="s">
        <v>165</v>
      </c>
      <c r="C40" s="36">
        <v>1</v>
      </c>
    </row>
    <row r="41" spans="1:3" ht="15" customHeight="1">
      <c r="A41" s="22">
        <v>37</v>
      </c>
      <c r="B41" s="21" t="s">
        <v>174</v>
      </c>
      <c r="C41" s="36">
        <v>1</v>
      </c>
    </row>
    <row r="42" spans="1:3" ht="15" customHeight="1">
      <c r="A42" s="22">
        <v>38</v>
      </c>
      <c r="B42" s="21" t="s">
        <v>29</v>
      </c>
      <c r="C42" s="36">
        <v>1</v>
      </c>
    </row>
    <row r="43" spans="1:3" ht="15" customHeight="1">
      <c r="A43" s="22">
        <v>39</v>
      </c>
      <c r="B43" s="21" t="s">
        <v>209</v>
      </c>
      <c r="C43" s="36">
        <v>1</v>
      </c>
    </row>
    <row r="44" spans="1:3" ht="15" customHeight="1">
      <c r="A44" s="22">
        <v>40</v>
      </c>
      <c r="B44" s="21" t="s">
        <v>85</v>
      </c>
      <c r="C44" s="36">
        <v>1</v>
      </c>
    </row>
    <row r="45" spans="1:3" ht="15" customHeight="1">
      <c r="A45" s="22">
        <v>41</v>
      </c>
      <c r="B45" s="21" t="s">
        <v>137</v>
      </c>
      <c r="C45" s="36">
        <v>1</v>
      </c>
    </row>
    <row r="46" spans="1:3" ht="15" customHeight="1">
      <c r="A46" s="22">
        <v>42</v>
      </c>
      <c r="B46" s="21" t="s">
        <v>190</v>
      </c>
      <c r="C46" s="36">
        <v>1</v>
      </c>
    </row>
    <row r="47" spans="1:3" ht="15" customHeight="1">
      <c r="A47" s="22">
        <v>43</v>
      </c>
      <c r="B47" s="21" t="s">
        <v>42</v>
      </c>
      <c r="C47" s="36">
        <v>1</v>
      </c>
    </row>
    <row r="48" spans="1:3" ht="15" customHeight="1">
      <c r="A48" s="22">
        <v>44</v>
      </c>
      <c r="B48" s="21" t="s">
        <v>254</v>
      </c>
      <c r="C48" s="36">
        <v>1</v>
      </c>
    </row>
    <row r="49" spans="1:3" ht="15" customHeight="1">
      <c r="A49" s="22">
        <v>45</v>
      </c>
      <c r="B49" s="21" t="s">
        <v>125</v>
      </c>
      <c r="C49" s="36">
        <v>1</v>
      </c>
    </row>
    <row r="50" spans="1:3" ht="15" customHeight="1">
      <c r="A50" s="22">
        <v>46</v>
      </c>
      <c r="B50" s="21" t="s">
        <v>204</v>
      </c>
      <c r="C50" s="36">
        <v>1</v>
      </c>
    </row>
    <row r="51" spans="1:3" ht="15" customHeight="1">
      <c r="A51" s="22">
        <v>47</v>
      </c>
      <c r="B51" s="21" t="s">
        <v>201</v>
      </c>
      <c r="C51" s="36">
        <v>1</v>
      </c>
    </row>
    <row r="52" spans="1:3" ht="15" customHeight="1">
      <c r="A52" s="22">
        <v>48</v>
      </c>
      <c r="B52" s="21" t="s">
        <v>245</v>
      </c>
      <c r="C52" s="36">
        <v>1</v>
      </c>
    </row>
    <row r="53" spans="1:3" ht="15" customHeight="1">
      <c r="A53" s="22">
        <v>49</v>
      </c>
      <c r="B53" s="21" t="s">
        <v>19</v>
      </c>
      <c r="C53" s="36">
        <v>1</v>
      </c>
    </row>
    <row r="54" spans="1:3" ht="15" customHeight="1">
      <c r="A54" s="22">
        <v>50</v>
      </c>
      <c r="B54" s="21" t="s">
        <v>260</v>
      </c>
      <c r="C54" s="36">
        <v>1</v>
      </c>
    </row>
    <row r="55" spans="1:3" ht="15" customHeight="1">
      <c r="A55" s="22">
        <v>51</v>
      </c>
      <c r="B55" s="21" t="s">
        <v>240</v>
      </c>
      <c r="C55" s="36">
        <v>1</v>
      </c>
    </row>
    <row r="56" spans="1:3" ht="15" customHeight="1">
      <c r="A56" s="22">
        <v>52</v>
      </c>
      <c r="B56" s="21" t="s">
        <v>113</v>
      </c>
      <c r="C56" s="36">
        <v>1</v>
      </c>
    </row>
    <row r="57" spans="1:3" ht="15" customHeight="1">
      <c r="A57" s="26">
        <v>53</v>
      </c>
      <c r="B57" s="20" t="s">
        <v>153</v>
      </c>
      <c r="C57" s="37">
        <v>1</v>
      </c>
    </row>
    <row r="58" ht="12.75">
      <c r="C58" s="2">
        <f>SUM(C5:C57)</f>
        <v>118</v>
      </c>
    </row>
  </sheetData>
  <sheetProtection/>
  <autoFilter ref="A4:C5">
    <sortState ref="A5:C58">
      <sortCondition descending="1" sortBy="value" ref="C5:C5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2015-07-29T09:52:30Z</dcterms:modified>
  <cp:category/>
  <cp:version/>
  <cp:contentType/>
  <cp:contentStatus/>
</cp:coreProperties>
</file>