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<sst xmlns="http://schemas.openxmlformats.org/spreadsheetml/2006/main" count="288" uniqueCount="147">
  <si>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</si>
  <si>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</si>
  <si>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</si>
  <si>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</si>
  <si>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</si>
  <si>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</si>
  <si>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</si>
  <si>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</si>
  <si>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</si>
  <si>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</si>
  <si>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</si>
  <si>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</si>
  <si>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</si>
  <si>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G.S. BANCARI ROMANI</t>
  </si>
  <si>
    <t>SM40</t>
  </si>
  <si>
    <t>SM35</t>
  </si>
  <si>
    <t>SM45</t>
  </si>
  <si>
    <t>SM</t>
  </si>
  <si>
    <t>ATL. MONTE MARIO</t>
  </si>
  <si>
    <t>SM50</t>
  </si>
  <si>
    <t>SF35</t>
  </si>
  <si>
    <t>SM65</t>
  </si>
  <si>
    <t>SM55</t>
  </si>
  <si>
    <t>SM60</t>
  </si>
  <si>
    <t>SF</t>
  </si>
  <si>
    <t>SF45</t>
  </si>
  <si>
    <t>SF40</t>
  </si>
  <si>
    <t>SM70</t>
  </si>
  <si>
    <t>SF50</t>
  </si>
  <si>
    <t>SF60</t>
  </si>
  <si>
    <t>UISP LATINA</t>
  </si>
  <si>
    <t>SF65</t>
  </si>
  <si>
    <t>TRAIL DEI DUE LAGHI</t>
  </si>
  <si>
    <t>AMATORI PODISTICA TERNI</t>
  </si>
  <si>
    <t>PIANO MA ARRIVIAMO</t>
  </si>
  <si>
    <t>SM75</t>
  </si>
  <si>
    <t>A.S. AMATORI VILLA PAMPHILI</t>
  </si>
  <si>
    <t>LAZIO RUNNERS TEAM A.S.D.</t>
  </si>
  <si>
    <t>G.S.D. LITAL</t>
  </si>
  <si>
    <t>G.S. CAT SPORT ROMA</t>
  </si>
  <si>
    <t>ATLETICA PEGASO</t>
  </si>
  <si>
    <t>ATLETICA FIANO ROMANO</t>
  </si>
  <si>
    <t>POL. CIOCIARA ANTONIO FAVA</t>
  </si>
  <si>
    <t>I GRILLI RUNNERS</t>
  </si>
  <si>
    <t>SABINA MARATHON CLUB</t>
  </si>
  <si>
    <t>ASD TOP RUNNERS CASTELLI ROMANI</t>
  </si>
  <si>
    <t>ASD PODISTICA LUCO DEI MARSI</t>
  </si>
  <si>
    <t>ASD ATLETICA ANGIZIA</t>
  </si>
  <si>
    <t>ASD ATLETICA ABRUZZO L'AQUILA</t>
  </si>
  <si>
    <t>ASD ATLETICO MONTEROTONDO</t>
  </si>
  <si>
    <t>ATLETICA LA SBARRA A.S.D.</t>
  </si>
  <si>
    <t>A.S.D. RUNNERS RIETI TOUR</t>
  </si>
  <si>
    <t>A.S.D. INTESATLETICA</t>
  </si>
  <si>
    <t>A.S.D FORHANS TEAM</t>
  </si>
  <si>
    <t>ASD MONTEROSI RUN</t>
  </si>
  <si>
    <t>ATLETICA VENAFRO</t>
  </si>
  <si>
    <t>Lunghissimo di Rieti.... Aspettando la Maratona</t>
  </si>
  <si>
    <t>1ª edizione</t>
  </si>
  <si>
    <t>Rieti (RI) Italia - Domenica 20/03/2016</t>
  </si>
  <si>
    <t>GERMANI GIOVANNI</t>
  </si>
  <si>
    <t>POL ATLETICA CEPRANO</t>
  </si>
  <si>
    <t>REA FABIO</t>
  </si>
  <si>
    <t>TIBERTI UMBERTO</t>
  </si>
  <si>
    <t>A.S.D. CITTADUCALE RUNNERS CLUB</t>
  </si>
  <si>
    <t>MARCOCCIO ALFONSO</t>
  </si>
  <si>
    <t>CIRULLI ALESSANDRO</t>
  </si>
  <si>
    <t>SERVA MANUEL</t>
  </si>
  <si>
    <t>MARTELLUCCI ENRICO</t>
  </si>
  <si>
    <t>PASUCH MAURO</t>
  </si>
  <si>
    <t>CLERICI CORRADO</t>
  </si>
  <si>
    <t>ASA ASCOLI PICENO</t>
  </si>
  <si>
    <t>SALVATI LANFRANCO</t>
  </si>
  <si>
    <t>TOPPI IGOR</t>
  </si>
  <si>
    <t>COLANTONI SERGIO</t>
  </si>
  <si>
    <t>LUCIANI ANTONIO</t>
  </si>
  <si>
    <t>ARMIERI GIANLUCA</t>
  </si>
  <si>
    <t>IABONI GIOVANNI</t>
  </si>
  <si>
    <t>PETRICCA EMILIO</t>
  </si>
  <si>
    <t>BALDASSARRE DAVIDE</t>
  </si>
  <si>
    <t>CAPRARO GUGLIELMO</t>
  </si>
  <si>
    <t>COSTANTINI GIULIO</t>
  </si>
  <si>
    <t>A.S.D. FREE RUNNERS</t>
  </si>
  <si>
    <t>FESTUCCIA GIOVANNI</t>
  </si>
  <si>
    <t>CASASANTA LAURA</t>
  </si>
  <si>
    <t>MIGLIORI VALENTINA</t>
  </si>
  <si>
    <t>CASTELLANO MASSIMO</t>
  </si>
  <si>
    <t>ROSSETTI ANDREA</t>
  </si>
  <si>
    <t>SMITH ORAZIO</t>
  </si>
  <si>
    <t>ACSI CAMPIDOGLIO PALATINO</t>
  </si>
  <si>
    <t>SEVERINI DANIELE</t>
  </si>
  <si>
    <t>COLLETTI VINCENZO</t>
  </si>
  <si>
    <t>ANGELUCCI MALVENO</t>
  </si>
  <si>
    <t>COLATOSTI CHIARA</t>
  </si>
  <si>
    <t>FIORINI FELICE</t>
  </si>
  <si>
    <t>DANTE DANIELE</t>
  </si>
  <si>
    <t>GIULIVI ANDREA LUCIO</t>
  </si>
  <si>
    <t>DE VIZIO GIORGIO</t>
  </si>
  <si>
    <t>DIONISI BRUNO</t>
  </si>
  <si>
    <t>GUARNERA GIANNI</t>
  </si>
  <si>
    <t>COSTANTINI MARIELE</t>
  </si>
  <si>
    <t>UDERZO MARIO</t>
  </si>
  <si>
    <t>U.S. ROMA 83</t>
  </si>
  <si>
    <t>DI CICCO RAFFAELE</t>
  </si>
  <si>
    <t>ATLETICO MONTEROTONDO</t>
  </si>
  <si>
    <t>SICARI FABIO</t>
  </si>
  <si>
    <t>MENESATTI ELISABETTA</t>
  </si>
  <si>
    <t>REA GIAMPIERO</t>
  </si>
  <si>
    <t>MARZI PAOLO</t>
  </si>
  <si>
    <t>MASSARELLI GIORGIO</t>
  </si>
  <si>
    <t>IACOBELLI LETIZIA</t>
  </si>
  <si>
    <t>MARTINO ANTONIO</t>
  </si>
  <si>
    <t>SPINELLI MICHELE</t>
  </si>
  <si>
    <t>FILIPPONE ROSSANA</t>
  </si>
  <si>
    <t>CUMELLI TULLIO</t>
  </si>
  <si>
    <t>BIANCO MODA SPORT CIAMPINO ASD</t>
  </si>
  <si>
    <t>PESCOSOLIDO ELEUTERIO</t>
  </si>
  <si>
    <t>POL. CIOCIARA A. FAVA</t>
  </si>
  <si>
    <t>GRIFONI EUGENIO</t>
  </si>
  <si>
    <t>CHIUCCHIUINI RITA</t>
  </si>
  <si>
    <t>BESTIACO MARINO</t>
  </si>
  <si>
    <t>SANTELLOCCO FABIO</t>
  </si>
  <si>
    <t>IANNUCCI VITTORIO</t>
  </si>
  <si>
    <t>TRASTULLI ELENA</t>
  </si>
  <si>
    <t>AMATORI POD. TERNI</t>
  </si>
  <si>
    <t>CANCELLIERI EMANUELA</t>
  </si>
  <si>
    <t>FELICETTI MARIA</t>
  </si>
  <si>
    <t>BEZMALINOVICH MARCO</t>
  </si>
  <si>
    <t>RARU CARMEN</t>
  </si>
  <si>
    <t>PINTUS GIOVANNI</t>
  </si>
  <si>
    <t>SANTORI SILVIA</t>
  </si>
  <si>
    <t>MARROCCO ILEANA</t>
  </si>
  <si>
    <t>BAZZONI ANDREA</t>
  </si>
  <si>
    <t>FABRIZIO GIANLUCA</t>
  </si>
  <si>
    <t>POLSINELLI ANNA FELICITA</t>
  </si>
  <si>
    <t>BATTELLI PAOLO</t>
  </si>
  <si>
    <t>RUGGERI NADIA</t>
  </si>
  <si>
    <t>STRAZZERA ADRIANA</t>
  </si>
  <si>
    <t>POMPA VALENTINA</t>
  </si>
  <si>
    <t>SERAFINO MARIA TERESA</t>
  </si>
  <si>
    <t>LEPORE ROCCO</t>
  </si>
  <si>
    <t>PIETRANGELO GIANLUCA</t>
  </si>
  <si>
    <t>MANCINI DOMENICO</t>
  </si>
  <si>
    <t>DE ANGELIS FABRIZIO</t>
  </si>
  <si>
    <t>DE MARZI BEATRICE</t>
  </si>
  <si>
    <t>DE PLACIDI ARIANNA</t>
  </si>
  <si>
    <t>VEROLI FEDERICO</t>
  </si>
  <si>
    <t>TARTAMELLI LINA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</si>
</sst>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0" fillId="35" borderId="15" xfId="0" applyFont="1" applyFill="1" applyBorder="1" applyAlignment="1">
      <alignment vertical="center"/>
    </xf>
    <xf numFmtId="0" fontId="50" fillId="35" borderId="17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4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1" customWidth="1"/>
    <col min="4" max="4" width="9.7109375" style="2" customWidth="1"/>
    <col min="5" max="5" width="35.7109375" style="13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58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20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7">
        <v>1</v>
      </c>
      <c r="B5" s="40" t="s">
        <v>59</v>
      </c>
      <c r="C5" s="41"/>
      <c r="D5" s="37" t="s">
        <v>16</v>
      </c>
      <c r="E5" s="38" t="s">
        <v>60</v>
      </c>
      <c r="F5" s="42">
        <v>0.05039351851851851</v>
      </c>
      <c r="G5" s="42">
        <v>0.05039351851851851</v>
      </c>
      <c r="H5" s="37" t="str">
        <f aca="true" t="shared" si="0" ref="H5:H18">TEXT(INT((HOUR(G5)*3600+MINUTE(G5)*60+SECOND(G5))/$J$3/60),"0")&amp;"."&amp;TEXT(MOD((HOUR(G5)*3600+MINUTE(G5)*60+SECOND(G5))/$J$3,60),"00")&amp;"/km"</f>
        <v>3.38/km</v>
      </c>
      <c r="I5" s="39">
        <f aca="true" t="shared" si="1" ref="I5:I18">G5-$G$5</f>
        <v>0</v>
      </c>
      <c r="J5" s="39">
        <f>G5-INDEX($G$5:$G$88,MATCH(D5,$D$5:$D$88,0))</f>
        <v>0</v>
      </c>
    </row>
    <row r="6" spans="1:10" s="10" customFormat="1" ht="15" customHeight="1">
      <c r="A6" s="11">
        <v>2</v>
      </c>
      <c r="B6" s="24" t="s">
        <v>61</v>
      </c>
      <c r="C6" s="26"/>
      <c r="D6" s="11" t="s">
        <v>15</v>
      </c>
      <c r="E6" s="14" t="s">
        <v>37</v>
      </c>
      <c r="F6" s="43">
        <v>0.0518287037037037</v>
      </c>
      <c r="G6" s="43">
        <v>0.0518287037037037</v>
      </c>
      <c r="H6" s="11" t="str">
        <f t="shared" si="0"/>
        <v>3.44/km</v>
      </c>
      <c r="I6" s="12">
        <f t="shared" si="1"/>
        <v>0.0014351851851851921</v>
      </c>
      <c r="J6" s="12">
        <f>G6-INDEX($G$5:$G$88,MATCH(D6,$D$5:$D$88,0))</f>
        <v>0</v>
      </c>
    </row>
    <row r="7" spans="1:10" s="10" customFormat="1" ht="15" customHeight="1">
      <c r="A7" s="11">
        <v>3</v>
      </c>
      <c r="B7" s="24" t="s">
        <v>62</v>
      </c>
      <c r="C7" s="26"/>
      <c r="D7" s="11" t="s">
        <v>19</v>
      </c>
      <c r="E7" s="14" t="s">
        <v>63</v>
      </c>
      <c r="F7" s="43">
        <v>0.052453703703703704</v>
      </c>
      <c r="G7" s="43">
        <v>0.052453703703703704</v>
      </c>
      <c r="H7" s="11" t="str">
        <f t="shared" si="0"/>
        <v>3.47/km</v>
      </c>
      <c r="I7" s="12">
        <f t="shared" si="1"/>
        <v>0.0020601851851851927</v>
      </c>
      <c r="J7" s="12">
        <f>G7-INDEX($G$5:$G$88,MATCH(D7,$D$5:$D$88,0))</f>
        <v>0</v>
      </c>
    </row>
    <row r="8" spans="1:10" s="10" customFormat="1" ht="15" customHeight="1">
      <c r="A8" s="11">
        <v>4</v>
      </c>
      <c r="B8" s="24" t="s">
        <v>64</v>
      </c>
      <c r="C8" s="26"/>
      <c r="D8" s="11" t="s">
        <v>14</v>
      </c>
      <c r="E8" s="14" t="s">
        <v>42</v>
      </c>
      <c r="F8" s="43">
        <v>0.05274305555555556</v>
      </c>
      <c r="G8" s="43">
        <v>0.05274305555555556</v>
      </c>
      <c r="H8" s="11" t="str">
        <f t="shared" si="0"/>
        <v>3.48/km</v>
      </c>
      <c r="I8" s="12">
        <f t="shared" si="1"/>
        <v>0.002349537037037046</v>
      </c>
      <c r="J8" s="12">
        <f>G8-INDEX($G$5:$G$88,MATCH(D8,$D$5:$D$88,0))</f>
        <v>0</v>
      </c>
    </row>
    <row r="9" spans="1:10" s="10" customFormat="1" ht="15" customHeight="1">
      <c r="A9" s="11">
        <v>5</v>
      </c>
      <c r="B9" s="24" t="s">
        <v>65</v>
      </c>
      <c r="C9" s="26"/>
      <c r="D9" s="11" t="s">
        <v>16</v>
      </c>
      <c r="E9" s="14" t="s">
        <v>36</v>
      </c>
      <c r="F9" s="43">
        <v>0.05282407407407408</v>
      </c>
      <c r="G9" s="43">
        <v>0.05282407407407408</v>
      </c>
      <c r="H9" s="11" t="str">
        <f t="shared" si="0"/>
        <v>3.48/km</v>
      </c>
      <c r="I9" s="12">
        <f t="shared" si="1"/>
        <v>0.0024305555555555677</v>
      </c>
      <c r="J9" s="12">
        <f>G9-INDEX($G$5:$G$88,MATCH(D9,$D$5:$D$88,0))</f>
        <v>0.0024305555555555677</v>
      </c>
    </row>
    <row r="10" spans="1:10" s="10" customFormat="1" ht="15" customHeight="1">
      <c r="A10" s="11">
        <v>6</v>
      </c>
      <c r="B10" s="24" t="s">
        <v>66</v>
      </c>
      <c r="C10" s="26"/>
      <c r="D10" s="11" t="s">
        <v>17</v>
      </c>
      <c r="E10" s="14" t="s">
        <v>33</v>
      </c>
      <c r="F10" s="43">
        <v>0.05427083333333333</v>
      </c>
      <c r="G10" s="43">
        <v>0.05427083333333333</v>
      </c>
      <c r="H10" s="11" t="str">
        <f t="shared" si="0"/>
        <v>3.54/km</v>
      </c>
      <c r="I10" s="12">
        <f t="shared" si="1"/>
        <v>0.0038773148148148195</v>
      </c>
      <c r="J10" s="12">
        <f>G10-INDEX($G$5:$G$88,MATCH(D10,$D$5:$D$88,0))</f>
        <v>0</v>
      </c>
    </row>
    <row r="11" spans="1:10" s="10" customFormat="1" ht="15" customHeight="1">
      <c r="A11" s="11">
        <v>7</v>
      </c>
      <c r="B11" s="24" t="s">
        <v>67</v>
      </c>
      <c r="C11" s="26"/>
      <c r="D11" s="11" t="s">
        <v>15</v>
      </c>
      <c r="E11" s="14" t="s">
        <v>63</v>
      </c>
      <c r="F11" s="43">
        <v>0.055150462962962964</v>
      </c>
      <c r="G11" s="43">
        <v>0.055150462962962964</v>
      </c>
      <c r="H11" s="11" t="str">
        <f t="shared" si="0"/>
        <v>3.58/km</v>
      </c>
      <c r="I11" s="12">
        <f t="shared" si="1"/>
        <v>0.0047569444444444525</v>
      </c>
      <c r="J11" s="12">
        <f>G11-INDEX($G$5:$G$88,MATCH(D11,$D$5:$D$88,0))</f>
        <v>0.0033217592592592604</v>
      </c>
    </row>
    <row r="12" spans="1:10" s="10" customFormat="1" ht="15" customHeight="1">
      <c r="A12" s="11">
        <v>8</v>
      </c>
      <c r="B12" s="24" t="s">
        <v>68</v>
      </c>
      <c r="C12" s="26"/>
      <c r="D12" s="11" t="s">
        <v>19</v>
      </c>
      <c r="E12" s="14" t="s">
        <v>63</v>
      </c>
      <c r="F12" s="43">
        <v>0.05517361111111111</v>
      </c>
      <c r="G12" s="43">
        <v>0.05517361111111111</v>
      </c>
      <c r="H12" s="11" t="str">
        <f t="shared" si="0"/>
        <v>3.58/km</v>
      </c>
      <c r="I12" s="12">
        <f t="shared" si="1"/>
        <v>0.0047800925925926</v>
      </c>
      <c r="J12" s="12">
        <f>G12-INDEX($G$5:$G$88,MATCH(D12,$D$5:$D$88,0))</f>
        <v>0.002719907407407407</v>
      </c>
    </row>
    <row r="13" spans="1:10" s="10" customFormat="1" ht="15" customHeight="1">
      <c r="A13" s="11">
        <v>9</v>
      </c>
      <c r="B13" s="24" t="s">
        <v>69</v>
      </c>
      <c r="C13" s="26"/>
      <c r="D13" s="11" t="s">
        <v>16</v>
      </c>
      <c r="E13" s="14" t="s">
        <v>70</v>
      </c>
      <c r="F13" s="43">
        <v>0.05589120370370371</v>
      </c>
      <c r="G13" s="43">
        <v>0.05589120370370371</v>
      </c>
      <c r="H13" s="11" t="str">
        <f t="shared" si="0"/>
        <v>4.01/km</v>
      </c>
      <c r="I13" s="12">
        <f t="shared" si="1"/>
        <v>0.005497685185185196</v>
      </c>
      <c r="J13" s="12">
        <f>G13-INDEX($G$5:$G$88,MATCH(D13,$D$5:$D$88,0))</f>
        <v>0.005497685185185196</v>
      </c>
    </row>
    <row r="14" spans="1:10" s="10" customFormat="1" ht="15" customHeight="1">
      <c r="A14" s="11">
        <v>10</v>
      </c>
      <c r="B14" s="24" t="s">
        <v>71</v>
      </c>
      <c r="C14" s="26"/>
      <c r="D14" s="11" t="s">
        <v>22</v>
      </c>
      <c r="E14" s="14" t="s">
        <v>43</v>
      </c>
      <c r="F14" s="43">
        <v>0.05642361111111111</v>
      </c>
      <c r="G14" s="43">
        <v>0.05642361111111111</v>
      </c>
      <c r="H14" s="11" t="str">
        <f t="shared" si="0"/>
        <v>4.04/km</v>
      </c>
      <c r="I14" s="12">
        <f t="shared" si="1"/>
        <v>0.006030092592592601</v>
      </c>
      <c r="J14" s="12">
        <f>G14-INDEX($G$5:$G$88,MATCH(D14,$D$5:$D$88,0))</f>
        <v>0</v>
      </c>
    </row>
    <row r="15" spans="1:10" s="10" customFormat="1" ht="15" customHeight="1">
      <c r="A15" s="11">
        <v>11</v>
      </c>
      <c r="B15" s="24" t="s">
        <v>72</v>
      </c>
      <c r="C15" s="26"/>
      <c r="D15" s="11" t="s">
        <v>17</v>
      </c>
      <c r="E15" s="14" t="s">
        <v>34</v>
      </c>
      <c r="F15" s="43">
        <v>0.05664351851851852</v>
      </c>
      <c r="G15" s="43">
        <v>0.05664351851851852</v>
      </c>
      <c r="H15" s="11" t="str">
        <f t="shared" si="0"/>
        <v>4.05/km</v>
      </c>
      <c r="I15" s="12">
        <f t="shared" si="1"/>
        <v>0.0062500000000000056</v>
      </c>
      <c r="J15" s="12">
        <f>G15-INDEX($G$5:$G$88,MATCH(D15,$D$5:$D$88,0))</f>
        <v>0.002372685185185186</v>
      </c>
    </row>
    <row r="16" spans="1:10" s="10" customFormat="1" ht="15" customHeight="1">
      <c r="A16" s="15">
        <v>12</v>
      </c>
      <c r="B16" s="28" t="s">
        <v>73</v>
      </c>
      <c r="C16" s="29"/>
      <c r="D16" s="15" t="s">
        <v>19</v>
      </c>
      <c r="E16" s="20" t="s">
        <v>12</v>
      </c>
      <c r="F16" s="44">
        <v>0.05682870370370371</v>
      </c>
      <c r="G16" s="44">
        <v>0.05682870370370371</v>
      </c>
      <c r="H16" s="15" t="str">
        <f t="shared" si="0"/>
        <v>4.06/km</v>
      </c>
      <c r="I16" s="22">
        <f t="shared" si="1"/>
        <v>0.0064351851851851966</v>
      </c>
      <c r="J16" s="22">
        <f>G16-INDEX($G$5:$G$88,MATCH(D16,$D$5:$D$88,0))</f>
        <v>0.004375000000000004</v>
      </c>
    </row>
    <row r="17" spans="1:10" s="10" customFormat="1" ht="15" customHeight="1">
      <c r="A17" s="11">
        <v>13</v>
      </c>
      <c r="B17" s="24" t="s">
        <v>74</v>
      </c>
      <c r="C17" s="26"/>
      <c r="D17" s="11" t="s">
        <v>14</v>
      </c>
      <c r="E17" s="14" t="s">
        <v>46</v>
      </c>
      <c r="F17" s="43">
        <v>0.05743055555555556</v>
      </c>
      <c r="G17" s="43">
        <v>0.05743055555555556</v>
      </c>
      <c r="H17" s="11" t="str">
        <f t="shared" si="0"/>
        <v>4.08/km</v>
      </c>
      <c r="I17" s="12">
        <f t="shared" si="1"/>
        <v>0.00703703703703705</v>
      </c>
      <c r="J17" s="12">
        <f>G17-INDEX($G$5:$G$88,MATCH(D17,$D$5:$D$88,0))</f>
        <v>0.004687500000000004</v>
      </c>
    </row>
    <row r="18" spans="1:10" s="10" customFormat="1" ht="15" customHeight="1">
      <c r="A18" s="11">
        <v>14</v>
      </c>
      <c r="B18" s="24" t="s">
        <v>75</v>
      </c>
      <c r="C18" s="26"/>
      <c r="D18" s="11" t="s">
        <v>16</v>
      </c>
      <c r="E18" s="14" t="s">
        <v>43</v>
      </c>
      <c r="F18" s="43">
        <v>0.05758101851851852</v>
      </c>
      <c r="G18" s="43">
        <v>0.05758101851851852</v>
      </c>
      <c r="H18" s="11" t="str">
        <f t="shared" si="0"/>
        <v>4.09/km</v>
      </c>
      <c r="I18" s="12">
        <f t="shared" si="1"/>
        <v>0.007187500000000006</v>
      </c>
      <c r="J18" s="12">
        <f>G18-INDEX($G$5:$G$88,MATCH(D18,$D$5:$D$88,0))</f>
        <v>0.007187500000000006</v>
      </c>
    </row>
    <row r="19" spans="1:10" s="10" customFormat="1" ht="15" customHeight="1">
      <c r="A19" s="11">
        <v>15</v>
      </c>
      <c r="B19" s="24" t="s">
        <v>76</v>
      </c>
      <c r="C19" s="26"/>
      <c r="D19" s="11" t="s">
        <v>22</v>
      </c>
      <c r="E19" s="14" t="s">
        <v>46</v>
      </c>
      <c r="F19" s="43">
        <v>0.05775462962962963</v>
      </c>
      <c r="G19" s="43">
        <v>0.05775462962962963</v>
      </c>
      <c r="H19" s="11" t="str">
        <f aca="true" t="shared" si="2" ref="H19:H82">TEXT(INT((HOUR(G19)*3600+MINUTE(G19)*60+SECOND(G19))/$J$3/60),"0")&amp;"."&amp;TEXT(MOD((HOUR(G19)*3600+MINUTE(G19)*60+SECOND(G19))/$J$3,60),"00")&amp;"/km"</f>
        <v>4.10/km</v>
      </c>
      <c r="I19" s="12">
        <f aca="true" t="shared" si="3" ref="I19:I82">G19-$G$5</f>
        <v>0.007361111111111117</v>
      </c>
      <c r="J19" s="12">
        <f>G19-INDEX($G$5:$G$88,MATCH(D19,$D$5:$D$88,0))</f>
        <v>0.001331018518518516</v>
      </c>
    </row>
    <row r="20" spans="1:10" s="10" customFormat="1" ht="15" customHeight="1">
      <c r="A20" s="11">
        <v>16</v>
      </c>
      <c r="B20" s="24" t="s">
        <v>77</v>
      </c>
      <c r="C20" s="26"/>
      <c r="D20" s="11" t="s">
        <v>14</v>
      </c>
      <c r="E20" s="14" t="s">
        <v>46</v>
      </c>
      <c r="F20" s="43">
        <v>0.05828703703703703</v>
      </c>
      <c r="G20" s="43">
        <v>0.05828703703703703</v>
      </c>
      <c r="H20" s="11" t="str">
        <f t="shared" si="2"/>
        <v>4.12/km</v>
      </c>
      <c r="I20" s="12">
        <f t="shared" si="3"/>
        <v>0.007893518518518522</v>
      </c>
      <c r="J20" s="12">
        <f>G20-INDEX($G$5:$G$88,MATCH(D20,$D$5:$D$88,0))</f>
        <v>0.005543981481481476</v>
      </c>
    </row>
    <row r="21" spans="1:10" ht="15" customHeight="1">
      <c r="A21" s="11">
        <v>17</v>
      </c>
      <c r="B21" s="24" t="s">
        <v>78</v>
      </c>
      <c r="C21" s="26"/>
      <c r="D21" s="11" t="s">
        <v>14</v>
      </c>
      <c r="E21" s="14" t="s">
        <v>46</v>
      </c>
      <c r="F21" s="43">
        <v>0.05883101851851852</v>
      </c>
      <c r="G21" s="43">
        <v>0.05883101851851852</v>
      </c>
      <c r="H21" s="11" t="str">
        <f t="shared" si="2"/>
        <v>4.14/km</v>
      </c>
      <c r="I21" s="12">
        <f t="shared" si="3"/>
        <v>0.008437500000000007</v>
      </c>
      <c r="J21" s="12">
        <f>G21-INDEX($G$5:$G$88,MATCH(D21,$D$5:$D$88,0))</f>
        <v>0.006087962962962962</v>
      </c>
    </row>
    <row r="22" spans="1:10" ht="15" customHeight="1">
      <c r="A22" s="11">
        <v>18</v>
      </c>
      <c r="B22" s="24" t="s">
        <v>79</v>
      </c>
      <c r="C22" s="26"/>
      <c r="D22" s="11" t="s">
        <v>22</v>
      </c>
      <c r="E22" s="14" t="s">
        <v>42</v>
      </c>
      <c r="F22" s="43">
        <v>0.058993055555555556</v>
      </c>
      <c r="G22" s="43">
        <v>0.058993055555555556</v>
      </c>
      <c r="H22" s="11" t="str">
        <f t="shared" si="2"/>
        <v>4.15/km</v>
      </c>
      <c r="I22" s="12">
        <f t="shared" si="3"/>
        <v>0.008599537037037044</v>
      </c>
      <c r="J22" s="12">
        <f>G22-INDEX($G$5:$G$88,MATCH(D22,$D$5:$D$88,0))</f>
        <v>0.0025694444444444436</v>
      </c>
    </row>
    <row r="23" spans="1:10" ht="15" customHeight="1">
      <c r="A23" s="11">
        <v>19</v>
      </c>
      <c r="B23" s="24" t="s">
        <v>80</v>
      </c>
      <c r="C23" s="26"/>
      <c r="D23" s="11" t="s">
        <v>16</v>
      </c>
      <c r="E23" s="14" t="s">
        <v>81</v>
      </c>
      <c r="F23" s="43">
        <v>0.059444444444444446</v>
      </c>
      <c r="G23" s="43">
        <v>0.059444444444444446</v>
      </c>
      <c r="H23" s="11" t="str">
        <f t="shared" si="2"/>
        <v>4.17/km</v>
      </c>
      <c r="I23" s="12">
        <f t="shared" si="3"/>
        <v>0.009050925925925934</v>
      </c>
      <c r="J23" s="12">
        <f>G23-INDEX($G$5:$G$88,MATCH(D23,$D$5:$D$88,0))</f>
        <v>0.009050925925925934</v>
      </c>
    </row>
    <row r="24" spans="1:10" ht="15" customHeight="1">
      <c r="A24" s="11">
        <v>20</v>
      </c>
      <c r="B24" s="24" t="s">
        <v>82</v>
      </c>
      <c r="C24" s="26"/>
      <c r="D24" s="11" t="s">
        <v>14</v>
      </c>
      <c r="E24" s="14" t="s">
        <v>63</v>
      </c>
      <c r="F24" s="43">
        <v>0.05990740740740741</v>
      </c>
      <c r="G24" s="43">
        <v>0.05990740740740741</v>
      </c>
      <c r="H24" s="11" t="str">
        <f t="shared" si="2"/>
        <v>4.19/km</v>
      </c>
      <c r="I24" s="12">
        <f t="shared" si="3"/>
        <v>0.009513888888888898</v>
      </c>
      <c r="J24" s="12">
        <f>G24-INDEX($G$5:$G$88,MATCH(D24,$D$5:$D$88,0))</f>
        <v>0.007164351851851852</v>
      </c>
    </row>
    <row r="25" spans="1:10" ht="15" customHeight="1">
      <c r="A25" s="11">
        <v>21</v>
      </c>
      <c r="B25" s="24" t="s">
        <v>83</v>
      </c>
      <c r="C25" s="26"/>
      <c r="D25" s="11" t="s">
        <v>20</v>
      </c>
      <c r="E25" s="14" t="s">
        <v>39</v>
      </c>
      <c r="F25" s="43">
        <v>0.059953703703703703</v>
      </c>
      <c r="G25" s="43">
        <v>0.059953703703703703</v>
      </c>
      <c r="H25" s="11" t="str">
        <f t="shared" si="2"/>
        <v>4.19/km</v>
      </c>
      <c r="I25" s="12">
        <f t="shared" si="3"/>
        <v>0.009560185185185192</v>
      </c>
      <c r="J25" s="12">
        <f>G25-INDEX($G$5:$G$88,MATCH(D25,$D$5:$D$88,0))</f>
        <v>0</v>
      </c>
    </row>
    <row r="26" spans="1:10" ht="15" customHeight="1">
      <c r="A26" s="11">
        <v>22</v>
      </c>
      <c r="B26" s="24" t="s">
        <v>84</v>
      </c>
      <c r="C26" s="26"/>
      <c r="D26" s="11" t="s">
        <v>24</v>
      </c>
      <c r="E26" s="14" t="s">
        <v>34</v>
      </c>
      <c r="F26" s="43">
        <v>0.060127314814814814</v>
      </c>
      <c r="G26" s="43">
        <v>0.060127314814814814</v>
      </c>
      <c r="H26" s="11" t="str">
        <f t="shared" si="2"/>
        <v>4.20/km</v>
      </c>
      <c r="I26" s="12">
        <f t="shared" si="3"/>
        <v>0.009733796296296303</v>
      </c>
      <c r="J26" s="12">
        <f>G26-INDEX($G$5:$G$88,MATCH(D26,$D$5:$D$88,0))</f>
        <v>0</v>
      </c>
    </row>
    <row r="27" spans="1:10" ht="15" customHeight="1">
      <c r="A27" s="11">
        <v>23</v>
      </c>
      <c r="B27" s="24" t="s">
        <v>85</v>
      </c>
      <c r="C27" s="26"/>
      <c r="D27" s="11" t="s">
        <v>16</v>
      </c>
      <c r="E27" s="14" t="s">
        <v>43</v>
      </c>
      <c r="F27" s="43">
        <v>0.06028935185185185</v>
      </c>
      <c r="G27" s="43">
        <v>0.06028935185185185</v>
      </c>
      <c r="H27" s="11" t="str">
        <f t="shared" si="2"/>
        <v>4.20/km</v>
      </c>
      <c r="I27" s="12">
        <f t="shared" si="3"/>
        <v>0.00989583333333334</v>
      </c>
      <c r="J27" s="12">
        <f>G27-INDEX($G$5:$G$88,MATCH(D27,$D$5:$D$88,0))</f>
        <v>0.00989583333333334</v>
      </c>
    </row>
    <row r="28" spans="1:10" ht="15" customHeight="1">
      <c r="A28" s="11">
        <v>24</v>
      </c>
      <c r="B28" s="24" t="s">
        <v>86</v>
      </c>
      <c r="C28" s="26"/>
      <c r="D28" s="11" t="s">
        <v>14</v>
      </c>
      <c r="E28" s="14" t="s">
        <v>63</v>
      </c>
      <c r="F28" s="43">
        <v>0.06100694444444444</v>
      </c>
      <c r="G28" s="43">
        <v>0.06100694444444444</v>
      </c>
      <c r="H28" s="11" t="str">
        <f t="shared" si="2"/>
        <v>4.24/km</v>
      </c>
      <c r="I28" s="12">
        <f t="shared" si="3"/>
        <v>0.010613425925925929</v>
      </c>
      <c r="J28" s="12">
        <f>G28-INDEX($G$5:$G$88,MATCH(D28,$D$5:$D$88,0))</f>
        <v>0.008263888888888883</v>
      </c>
    </row>
    <row r="29" spans="1:10" ht="15" customHeight="1">
      <c r="A29" s="11">
        <v>25</v>
      </c>
      <c r="B29" s="24" t="s">
        <v>87</v>
      </c>
      <c r="C29" s="26"/>
      <c r="D29" s="11" t="s">
        <v>15</v>
      </c>
      <c r="E29" s="14" t="s">
        <v>88</v>
      </c>
      <c r="F29" s="43">
        <v>0.06148148148148148</v>
      </c>
      <c r="G29" s="43">
        <v>0.06148148148148148</v>
      </c>
      <c r="H29" s="11" t="str">
        <f t="shared" si="2"/>
        <v>4.26/km</v>
      </c>
      <c r="I29" s="12">
        <f t="shared" si="3"/>
        <v>0.011087962962962966</v>
      </c>
      <c r="J29" s="12">
        <f>G29-INDEX($G$5:$G$88,MATCH(D29,$D$5:$D$88,0))</f>
        <v>0.009652777777777774</v>
      </c>
    </row>
    <row r="30" spans="1:10" ht="15" customHeight="1">
      <c r="A30" s="11">
        <v>26</v>
      </c>
      <c r="B30" s="24" t="s">
        <v>89</v>
      </c>
      <c r="C30" s="26"/>
      <c r="D30" s="11" t="s">
        <v>14</v>
      </c>
      <c r="E30" s="14" t="s">
        <v>52</v>
      </c>
      <c r="F30" s="43">
        <v>0.061689814814814815</v>
      </c>
      <c r="G30" s="43">
        <v>0.061689814814814815</v>
      </c>
      <c r="H30" s="11" t="str">
        <f t="shared" si="2"/>
        <v>4.27/km</v>
      </c>
      <c r="I30" s="12">
        <f t="shared" si="3"/>
        <v>0.011296296296296304</v>
      </c>
      <c r="J30" s="12">
        <f>G30-INDEX($G$5:$G$88,MATCH(D30,$D$5:$D$88,0))</f>
        <v>0.008946759259259258</v>
      </c>
    </row>
    <row r="31" spans="1:10" ht="15" customHeight="1">
      <c r="A31" s="11">
        <v>27</v>
      </c>
      <c r="B31" s="24" t="s">
        <v>90</v>
      </c>
      <c r="C31" s="26"/>
      <c r="D31" s="11" t="s">
        <v>19</v>
      </c>
      <c r="E31" s="14" t="s">
        <v>63</v>
      </c>
      <c r="F31" s="43">
        <v>0.06173611111111111</v>
      </c>
      <c r="G31" s="43">
        <v>0.06173611111111111</v>
      </c>
      <c r="H31" s="11" t="str">
        <f t="shared" si="2"/>
        <v>4.27/km</v>
      </c>
      <c r="I31" s="12">
        <f t="shared" si="3"/>
        <v>0.011342592592592599</v>
      </c>
      <c r="J31" s="12">
        <f>G31-INDEX($G$5:$G$88,MATCH(D31,$D$5:$D$88,0))</f>
        <v>0.009282407407407406</v>
      </c>
    </row>
    <row r="32" spans="1:10" ht="15" customHeight="1">
      <c r="A32" s="11">
        <v>28</v>
      </c>
      <c r="B32" s="24" t="s">
        <v>91</v>
      </c>
      <c r="C32" s="26"/>
      <c r="D32" s="11" t="s">
        <v>22</v>
      </c>
      <c r="E32" s="14" t="s">
        <v>63</v>
      </c>
      <c r="F32" s="43">
        <v>0.061793981481481484</v>
      </c>
      <c r="G32" s="43">
        <v>0.061793981481481484</v>
      </c>
      <c r="H32" s="11" t="str">
        <f t="shared" si="2"/>
        <v>4.27/km</v>
      </c>
      <c r="I32" s="12">
        <f t="shared" si="3"/>
        <v>0.011400462962962973</v>
      </c>
      <c r="J32" s="12">
        <f>G32-INDEX($G$5:$G$88,MATCH(D32,$D$5:$D$88,0))</f>
        <v>0.005370370370370373</v>
      </c>
    </row>
    <row r="33" spans="1:10" ht="15" customHeight="1">
      <c r="A33" s="11">
        <v>29</v>
      </c>
      <c r="B33" s="24" t="s">
        <v>92</v>
      </c>
      <c r="C33" s="26"/>
      <c r="D33" s="11" t="s">
        <v>24</v>
      </c>
      <c r="E33" s="14" t="s">
        <v>42</v>
      </c>
      <c r="F33" s="43">
        <v>0.06185185185185185</v>
      </c>
      <c r="G33" s="43">
        <v>0.06185185185185185</v>
      </c>
      <c r="H33" s="11" t="str">
        <f t="shared" si="2"/>
        <v>4.27/km</v>
      </c>
      <c r="I33" s="12">
        <f t="shared" si="3"/>
        <v>0.011458333333333341</v>
      </c>
      <c r="J33" s="12">
        <f>G33-INDEX($G$5:$G$88,MATCH(D33,$D$5:$D$88,0))</f>
        <v>0.0017245370370370383</v>
      </c>
    </row>
    <row r="34" spans="1:10" ht="15" customHeight="1">
      <c r="A34" s="11">
        <v>30</v>
      </c>
      <c r="B34" s="24" t="s">
        <v>93</v>
      </c>
      <c r="C34" s="26"/>
      <c r="D34" s="11" t="s">
        <v>22</v>
      </c>
      <c r="E34" s="14" t="s">
        <v>42</v>
      </c>
      <c r="F34" s="43">
        <v>0.0626388888888889</v>
      </c>
      <c r="G34" s="43">
        <v>0.0626388888888889</v>
      </c>
      <c r="H34" s="11" t="str">
        <f t="shared" si="2"/>
        <v>4.31/km</v>
      </c>
      <c r="I34" s="12">
        <f t="shared" si="3"/>
        <v>0.012245370370370386</v>
      </c>
      <c r="J34" s="12">
        <f>G34-INDEX($G$5:$G$88,MATCH(D34,$D$5:$D$88,0))</f>
        <v>0.006215277777777785</v>
      </c>
    </row>
    <row r="35" spans="1:10" ht="15" customHeight="1">
      <c r="A35" s="11">
        <v>31</v>
      </c>
      <c r="B35" s="24" t="s">
        <v>94</v>
      </c>
      <c r="C35" s="26"/>
      <c r="D35" s="11" t="s">
        <v>17</v>
      </c>
      <c r="E35" s="14" t="s">
        <v>63</v>
      </c>
      <c r="F35" s="43">
        <v>0.06269675925925926</v>
      </c>
      <c r="G35" s="43">
        <v>0.06269675925925926</v>
      </c>
      <c r="H35" s="11" t="str">
        <f t="shared" si="2"/>
        <v>4.31/km</v>
      </c>
      <c r="I35" s="12">
        <f t="shared" si="3"/>
        <v>0.012303240740740747</v>
      </c>
      <c r="J35" s="12">
        <f>G35-INDEX($G$5:$G$88,MATCH(D35,$D$5:$D$88,0))</f>
        <v>0.008425925925925927</v>
      </c>
    </row>
    <row r="36" spans="1:10" ht="15" customHeight="1">
      <c r="A36" s="11">
        <v>32</v>
      </c>
      <c r="B36" s="24" t="s">
        <v>95</v>
      </c>
      <c r="C36" s="26"/>
      <c r="D36" s="11" t="s">
        <v>14</v>
      </c>
      <c r="E36" s="14" t="s">
        <v>44</v>
      </c>
      <c r="F36" s="43">
        <v>0.06325231481481482</v>
      </c>
      <c r="G36" s="43">
        <v>0.06325231481481482</v>
      </c>
      <c r="H36" s="11" t="str">
        <f t="shared" si="2"/>
        <v>4.33/km</v>
      </c>
      <c r="I36" s="12">
        <f t="shared" si="3"/>
        <v>0.012858796296296306</v>
      </c>
      <c r="J36" s="12">
        <f>G36-INDEX($G$5:$G$88,MATCH(D36,$D$5:$D$88,0))</f>
        <v>0.01050925925925926</v>
      </c>
    </row>
    <row r="37" spans="1:10" ht="15" customHeight="1">
      <c r="A37" s="11">
        <v>33</v>
      </c>
      <c r="B37" s="24" t="s">
        <v>96</v>
      </c>
      <c r="C37" s="26"/>
      <c r="D37" s="11" t="s">
        <v>23</v>
      </c>
      <c r="E37" s="14" t="s">
        <v>18</v>
      </c>
      <c r="F37" s="43">
        <v>0.06372685185185185</v>
      </c>
      <c r="G37" s="43">
        <v>0.06372685185185185</v>
      </c>
      <c r="H37" s="11" t="str">
        <f t="shared" si="2"/>
        <v>4.35/km</v>
      </c>
      <c r="I37" s="12">
        <f t="shared" si="3"/>
        <v>0.013333333333333343</v>
      </c>
      <c r="J37" s="12">
        <f>G37-INDEX($G$5:$G$88,MATCH(D37,$D$5:$D$88,0))</f>
        <v>0</v>
      </c>
    </row>
    <row r="38" spans="1:10" ht="15" customHeight="1">
      <c r="A38" s="11">
        <v>34</v>
      </c>
      <c r="B38" s="24" t="s">
        <v>97</v>
      </c>
      <c r="C38" s="26"/>
      <c r="D38" s="11" t="s">
        <v>22</v>
      </c>
      <c r="E38" s="14" t="s">
        <v>63</v>
      </c>
      <c r="F38" s="43">
        <v>0.06424768518518519</v>
      </c>
      <c r="G38" s="43">
        <v>0.06424768518518519</v>
      </c>
      <c r="H38" s="11" t="str">
        <f t="shared" si="2"/>
        <v>4.38/km</v>
      </c>
      <c r="I38" s="12">
        <f t="shared" si="3"/>
        <v>0.013854166666666674</v>
      </c>
      <c r="J38" s="12">
        <f>G38-INDEX($G$5:$G$88,MATCH(D38,$D$5:$D$88,0))</f>
        <v>0.007824074074074074</v>
      </c>
    </row>
    <row r="39" spans="1:10" ht="15" customHeight="1">
      <c r="A39" s="11">
        <v>35</v>
      </c>
      <c r="B39" s="24" t="s">
        <v>98</v>
      </c>
      <c r="C39" s="26"/>
      <c r="D39" s="11" t="s">
        <v>16</v>
      </c>
      <c r="E39" s="14" t="s">
        <v>50</v>
      </c>
      <c r="F39" s="43">
        <v>0.06472222222222222</v>
      </c>
      <c r="G39" s="43">
        <v>0.06472222222222222</v>
      </c>
      <c r="H39" s="11" t="str">
        <f t="shared" si="2"/>
        <v>4.40/km</v>
      </c>
      <c r="I39" s="12">
        <f t="shared" si="3"/>
        <v>0.014328703703703712</v>
      </c>
      <c r="J39" s="12">
        <f>G39-INDEX($G$5:$G$88,MATCH(D39,$D$5:$D$88,0))</f>
        <v>0.014328703703703712</v>
      </c>
    </row>
    <row r="40" spans="1:10" ht="15" customHeight="1">
      <c r="A40" s="11">
        <v>36</v>
      </c>
      <c r="B40" s="24" t="s">
        <v>99</v>
      </c>
      <c r="C40" s="26"/>
      <c r="D40" s="11" t="s">
        <v>26</v>
      </c>
      <c r="E40" s="14" t="s">
        <v>70</v>
      </c>
      <c r="F40" s="43">
        <v>0.06472222222222222</v>
      </c>
      <c r="G40" s="43">
        <v>0.06472222222222222</v>
      </c>
      <c r="H40" s="11" t="str">
        <f t="shared" si="2"/>
        <v>4.40/km</v>
      </c>
      <c r="I40" s="12">
        <f t="shared" si="3"/>
        <v>0.014328703703703712</v>
      </c>
      <c r="J40" s="12">
        <f>G40-INDEX($G$5:$G$88,MATCH(D40,$D$5:$D$88,0))</f>
        <v>0</v>
      </c>
    </row>
    <row r="41" spans="1:10" ht="15" customHeight="1">
      <c r="A41" s="11">
        <v>37</v>
      </c>
      <c r="B41" s="24" t="s">
        <v>100</v>
      </c>
      <c r="C41" s="26"/>
      <c r="D41" s="11" t="s">
        <v>22</v>
      </c>
      <c r="E41" s="14" t="s">
        <v>101</v>
      </c>
      <c r="F41" s="43">
        <v>0.06496527777777777</v>
      </c>
      <c r="G41" s="43">
        <v>0.06496527777777777</v>
      </c>
      <c r="H41" s="11" t="str">
        <f t="shared" si="2"/>
        <v>4.41/km</v>
      </c>
      <c r="I41" s="12">
        <f t="shared" si="3"/>
        <v>0.014571759259259263</v>
      </c>
      <c r="J41" s="12">
        <f>G41-INDEX($G$5:$G$88,MATCH(D41,$D$5:$D$88,0))</f>
        <v>0.008541666666666663</v>
      </c>
    </row>
    <row r="42" spans="1:10" ht="15" customHeight="1">
      <c r="A42" s="11">
        <v>38</v>
      </c>
      <c r="B42" s="24" t="s">
        <v>102</v>
      </c>
      <c r="C42" s="26"/>
      <c r="D42" s="11" t="s">
        <v>19</v>
      </c>
      <c r="E42" s="14" t="s">
        <v>103</v>
      </c>
      <c r="F42" s="43">
        <v>0.06501157407407408</v>
      </c>
      <c r="G42" s="43">
        <v>0.06501157407407408</v>
      </c>
      <c r="H42" s="11" t="str">
        <f t="shared" si="2"/>
        <v>4.41/km</v>
      </c>
      <c r="I42" s="12">
        <f t="shared" si="3"/>
        <v>0.014618055555555572</v>
      </c>
      <c r="J42" s="12">
        <f>G42-INDEX($G$5:$G$88,MATCH(D42,$D$5:$D$88,0))</f>
        <v>0.012557870370370379</v>
      </c>
    </row>
    <row r="43" spans="1:10" ht="15" customHeight="1">
      <c r="A43" s="11">
        <v>39</v>
      </c>
      <c r="B43" s="24" t="s">
        <v>104</v>
      </c>
      <c r="C43" s="26"/>
      <c r="D43" s="11" t="s">
        <v>14</v>
      </c>
      <c r="E43" s="14" t="s">
        <v>13</v>
      </c>
      <c r="F43" s="43">
        <v>0.06506944444444444</v>
      </c>
      <c r="G43" s="43">
        <v>0.06506944444444444</v>
      </c>
      <c r="H43" s="11" t="str">
        <f t="shared" si="2"/>
        <v>4.41/km</v>
      </c>
      <c r="I43" s="12">
        <f t="shared" si="3"/>
        <v>0.014675925925925933</v>
      </c>
      <c r="J43" s="12">
        <f>G43-INDEX($G$5:$G$88,MATCH(D43,$D$5:$D$88,0))</f>
        <v>0.012326388888888887</v>
      </c>
    </row>
    <row r="44" spans="1:10" ht="15" customHeight="1">
      <c r="A44" s="11">
        <v>40</v>
      </c>
      <c r="B44" s="24" t="s">
        <v>105</v>
      </c>
      <c r="C44" s="26"/>
      <c r="D44" s="11" t="s">
        <v>28</v>
      </c>
      <c r="E44" s="14" t="s">
        <v>38</v>
      </c>
      <c r="F44" s="43">
        <v>0.06645833333333334</v>
      </c>
      <c r="G44" s="43">
        <v>0.06645833333333334</v>
      </c>
      <c r="H44" s="11" t="str">
        <f t="shared" si="2"/>
        <v>4.47/km</v>
      </c>
      <c r="I44" s="12">
        <f t="shared" si="3"/>
        <v>0.01606481481481483</v>
      </c>
      <c r="J44" s="12">
        <f>G44-INDEX($G$5:$G$88,MATCH(D44,$D$5:$D$88,0))</f>
        <v>0</v>
      </c>
    </row>
    <row r="45" spans="1:10" ht="15" customHeight="1">
      <c r="A45" s="11">
        <v>41</v>
      </c>
      <c r="B45" s="24" t="s">
        <v>106</v>
      </c>
      <c r="C45" s="26"/>
      <c r="D45" s="11" t="s">
        <v>14</v>
      </c>
      <c r="E45" s="14" t="s">
        <v>37</v>
      </c>
      <c r="F45" s="43">
        <v>0.06866898148148148</v>
      </c>
      <c r="G45" s="43">
        <v>0.06866898148148148</v>
      </c>
      <c r="H45" s="11" t="str">
        <f t="shared" si="2"/>
        <v>4.57/km</v>
      </c>
      <c r="I45" s="12">
        <f t="shared" si="3"/>
        <v>0.018275462962962973</v>
      </c>
      <c r="J45" s="12">
        <f>G45-INDEX($G$5:$G$88,MATCH(D45,$D$5:$D$88,0))</f>
        <v>0.015925925925925927</v>
      </c>
    </row>
    <row r="46" spans="1:10" ht="15" customHeight="1">
      <c r="A46" s="11">
        <v>42</v>
      </c>
      <c r="B46" s="24" t="s">
        <v>107</v>
      </c>
      <c r="C46" s="26"/>
      <c r="D46" s="11" t="s">
        <v>16</v>
      </c>
      <c r="E46" s="14" t="s">
        <v>54</v>
      </c>
      <c r="F46" s="43">
        <v>0.06907407407407408</v>
      </c>
      <c r="G46" s="43">
        <v>0.06907407407407408</v>
      </c>
      <c r="H46" s="11" t="str">
        <f t="shared" si="2"/>
        <v>4.58/km</v>
      </c>
      <c r="I46" s="12">
        <f t="shared" si="3"/>
        <v>0.01868055555555557</v>
      </c>
      <c r="J46" s="12">
        <f>G46-INDEX($G$5:$G$88,MATCH(D46,$D$5:$D$88,0))</f>
        <v>0.01868055555555557</v>
      </c>
    </row>
    <row r="47" spans="1:10" ht="15" customHeight="1">
      <c r="A47" s="11">
        <v>43</v>
      </c>
      <c r="B47" s="24" t="s">
        <v>108</v>
      </c>
      <c r="C47" s="26"/>
      <c r="D47" s="11" t="s">
        <v>19</v>
      </c>
      <c r="E47" s="14" t="s">
        <v>51</v>
      </c>
      <c r="F47" s="43">
        <v>0.06923611111111111</v>
      </c>
      <c r="G47" s="43">
        <v>0.06923611111111111</v>
      </c>
      <c r="H47" s="11" t="str">
        <f t="shared" si="2"/>
        <v>4.59/km</v>
      </c>
      <c r="I47" s="12">
        <f t="shared" si="3"/>
        <v>0.0188425925925926</v>
      </c>
      <c r="J47" s="12">
        <f>G47-INDEX($G$5:$G$88,MATCH(D47,$D$5:$D$88,0))</f>
        <v>0.016782407407407406</v>
      </c>
    </row>
    <row r="48" spans="1:10" ht="15" customHeight="1">
      <c r="A48" s="11">
        <v>44</v>
      </c>
      <c r="B48" s="24" t="s">
        <v>109</v>
      </c>
      <c r="C48" s="26"/>
      <c r="D48" s="11" t="s">
        <v>26</v>
      </c>
      <c r="E48" s="14" t="s">
        <v>33</v>
      </c>
      <c r="F48" s="43">
        <v>0.06925925925925926</v>
      </c>
      <c r="G48" s="43">
        <v>0.06925925925925926</v>
      </c>
      <c r="H48" s="11" t="str">
        <f t="shared" si="2"/>
        <v>4.59/km</v>
      </c>
      <c r="I48" s="12">
        <f t="shared" si="3"/>
        <v>0.018865740740740745</v>
      </c>
      <c r="J48" s="12">
        <f>G48-INDEX($G$5:$G$88,MATCH(D48,$D$5:$D$88,0))</f>
        <v>0.004537037037037034</v>
      </c>
    </row>
    <row r="49" spans="1:10" ht="15" customHeight="1">
      <c r="A49" s="11">
        <v>45</v>
      </c>
      <c r="B49" s="24" t="s">
        <v>110</v>
      </c>
      <c r="C49" s="26"/>
      <c r="D49" s="11" t="s">
        <v>16</v>
      </c>
      <c r="E49" s="14" t="s">
        <v>55</v>
      </c>
      <c r="F49" s="43">
        <v>0.06951388888888889</v>
      </c>
      <c r="G49" s="43">
        <v>0.06951388888888889</v>
      </c>
      <c r="H49" s="11" t="str">
        <f t="shared" si="2"/>
        <v>5.00/km</v>
      </c>
      <c r="I49" s="12">
        <f t="shared" si="3"/>
        <v>0.019120370370370378</v>
      </c>
      <c r="J49" s="12">
        <f>G49-INDEX($G$5:$G$88,MATCH(D49,$D$5:$D$88,0))</f>
        <v>0.019120370370370378</v>
      </c>
    </row>
    <row r="50" spans="1:10" ht="15" customHeight="1">
      <c r="A50" s="11">
        <v>46</v>
      </c>
      <c r="B50" s="24" t="s">
        <v>111</v>
      </c>
      <c r="C50" s="26"/>
      <c r="D50" s="11" t="s">
        <v>14</v>
      </c>
      <c r="E50" s="14" t="s">
        <v>41</v>
      </c>
      <c r="F50" s="43">
        <v>0.07153935185185185</v>
      </c>
      <c r="G50" s="43">
        <v>0.07153935185185185</v>
      </c>
      <c r="H50" s="11" t="str">
        <f t="shared" si="2"/>
        <v>5.09/km</v>
      </c>
      <c r="I50" s="12">
        <f t="shared" si="3"/>
        <v>0.021145833333333343</v>
      </c>
      <c r="J50" s="12">
        <f>G50-INDEX($G$5:$G$88,MATCH(D50,$D$5:$D$88,0))</f>
        <v>0.018796296296296297</v>
      </c>
    </row>
    <row r="51" spans="1:10" ht="15" customHeight="1">
      <c r="A51" s="11">
        <v>47</v>
      </c>
      <c r="B51" s="24" t="s">
        <v>112</v>
      </c>
      <c r="C51" s="26"/>
      <c r="D51" s="11" t="s">
        <v>28</v>
      </c>
      <c r="E51" s="14" t="s">
        <v>32</v>
      </c>
      <c r="F51" s="43">
        <v>0.07208333333333333</v>
      </c>
      <c r="G51" s="43">
        <v>0.07208333333333333</v>
      </c>
      <c r="H51" s="11" t="str">
        <f t="shared" si="2"/>
        <v>5.11/km</v>
      </c>
      <c r="I51" s="12">
        <f t="shared" si="3"/>
        <v>0.02168981481481482</v>
      </c>
      <c r="J51" s="12">
        <f>G51-INDEX($G$5:$G$88,MATCH(D51,$D$5:$D$88,0))</f>
        <v>0.005624999999999991</v>
      </c>
    </row>
    <row r="52" spans="1:10" ht="15" customHeight="1">
      <c r="A52" s="11">
        <v>48</v>
      </c>
      <c r="B52" s="24" t="s">
        <v>113</v>
      </c>
      <c r="C52" s="26"/>
      <c r="D52" s="11" t="s">
        <v>21</v>
      </c>
      <c r="E52" s="14" t="s">
        <v>114</v>
      </c>
      <c r="F52" s="43">
        <v>0.07290509259259259</v>
      </c>
      <c r="G52" s="43">
        <v>0.07290509259259259</v>
      </c>
      <c r="H52" s="11" t="str">
        <f t="shared" si="2"/>
        <v>5.15/km</v>
      </c>
      <c r="I52" s="12">
        <f t="shared" si="3"/>
        <v>0.02251157407407408</v>
      </c>
      <c r="J52" s="12">
        <f>G52-INDEX($G$5:$G$88,MATCH(D52,$D$5:$D$88,0))</f>
        <v>0</v>
      </c>
    </row>
    <row r="53" spans="1:10" ht="15" customHeight="1">
      <c r="A53" s="11">
        <v>49</v>
      </c>
      <c r="B53" s="24" t="s">
        <v>115</v>
      </c>
      <c r="C53" s="26"/>
      <c r="D53" s="11" t="s">
        <v>19</v>
      </c>
      <c r="E53" s="14" t="s">
        <v>116</v>
      </c>
      <c r="F53" s="43">
        <v>0.07318287037037037</v>
      </c>
      <c r="G53" s="43">
        <v>0.07318287037037037</v>
      </c>
      <c r="H53" s="11" t="str">
        <f t="shared" si="2"/>
        <v>5.16/km</v>
      </c>
      <c r="I53" s="12">
        <f t="shared" si="3"/>
        <v>0.02278935185185186</v>
      </c>
      <c r="J53" s="12">
        <f>G53-INDEX($G$5:$G$88,MATCH(D53,$D$5:$D$88,0))</f>
        <v>0.020729166666666667</v>
      </c>
    </row>
    <row r="54" spans="1:10" ht="15" customHeight="1">
      <c r="A54" s="11">
        <v>50</v>
      </c>
      <c r="B54" s="24" t="s">
        <v>117</v>
      </c>
      <c r="C54" s="26"/>
      <c r="D54" s="11" t="s">
        <v>14</v>
      </c>
      <c r="E54" s="14" t="s">
        <v>51</v>
      </c>
      <c r="F54" s="43">
        <v>0.07328703703703704</v>
      </c>
      <c r="G54" s="43">
        <v>0.07328703703703704</v>
      </c>
      <c r="H54" s="11" t="str">
        <f t="shared" si="2"/>
        <v>5.17/km</v>
      </c>
      <c r="I54" s="12">
        <f t="shared" si="3"/>
        <v>0.02289351851851853</v>
      </c>
      <c r="J54" s="12">
        <f>G54-INDEX($G$5:$G$88,MATCH(D54,$D$5:$D$88,0))</f>
        <v>0.020543981481481483</v>
      </c>
    </row>
    <row r="55" spans="1:10" ht="15" customHeight="1">
      <c r="A55" s="11">
        <v>51</v>
      </c>
      <c r="B55" s="24" t="s">
        <v>118</v>
      </c>
      <c r="C55" s="26"/>
      <c r="D55" s="11" t="s">
        <v>26</v>
      </c>
      <c r="E55" s="14" t="s">
        <v>51</v>
      </c>
      <c r="F55" s="43">
        <v>0.07341435185185186</v>
      </c>
      <c r="G55" s="43">
        <v>0.07341435185185186</v>
      </c>
      <c r="H55" s="11" t="str">
        <f t="shared" si="2"/>
        <v>5.17/km</v>
      </c>
      <c r="I55" s="12">
        <f t="shared" si="3"/>
        <v>0.023020833333333345</v>
      </c>
      <c r="J55" s="12">
        <f>G55-INDEX($G$5:$G$88,MATCH(D55,$D$5:$D$88,0))</f>
        <v>0.008692129629629633</v>
      </c>
    </row>
    <row r="56" spans="1:10" ht="15" customHeight="1">
      <c r="A56" s="11">
        <v>52</v>
      </c>
      <c r="B56" s="24" t="s">
        <v>119</v>
      </c>
      <c r="C56" s="26"/>
      <c r="D56" s="11" t="s">
        <v>23</v>
      </c>
      <c r="E56" s="14" t="s">
        <v>53</v>
      </c>
      <c r="F56" s="43">
        <v>0.07346064814814814</v>
      </c>
      <c r="G56" s="43">
        <v>0.07346064814814814</v>
      </c>
      <c r="H56" s="11" t="str">
        <f t="shared" si="2"/>
        <v>5.17/km</v>
      </c>
      <c r="I56" s="12">
        <f t="shared" si="3"/>
        <v>0.023067129629629625</v>
      </c>
      <c r="J56" s="12">
        <f>G56-INDEX($G$5:$G$88,MATCH(D56,$D$5:$D$88,0))</f>
        <v>0.009733796296296282</v>
      </c>
    </row>
    <row r="57" spans="1:10" ht="15" customHeight="1">
      <c r="A57" s="11">
        <v>53</v>
      </c>
      <c r="B57" s="24" t="s">
        <v>120</v>
      </c>
      <c r="C57" s="26"/>
      <c r="D57" s="11" t="s">
        <v>16</v>
      </c>
      <c r="E57" s="14" t="s">
        <v>47</v>
      </c>
      <c r="F57" s="43">
        <v>0.07384259259259258</v>
      </c>
      <c r="G57" s="43">
        <v>0.07384259259259258</v>
      </c>
      <c r="H57" s="11" t="str">
        <f t="shared" si="2"/>
        <v>5.19/km</v>
      </c>
      <c r="I57" s="12">
        <f t="shared" si="3"/>
        <v>0.023449074074074074</v>
      </c>
      <c r="J57" s="12">
        <f>G57-INDEX($G$5:$G$88,MATCH(D57,$D$5:$D$88,0))</f>
        <v>0.023449074074074074</v>
      </c>
    </row>
    <row r="58" spans="1:10" ht="15" customHeight="1">
      <c r="A58" s="11">
        <v>54</v>
      </c>
      <c r="B58" s="24" t="s">
        <v>121</v>
      </c>
      <c r="C58" s="26"/>
      <c r="D58" s="11" t="s">
        <v>21</v>
      </c>
      <c r="E58" s="14" t="s">
        <v>13</v>
      </c>
      <c r="F58" s="43">
        <v>0.07501157407407406</v>
      </c>
      <c r="G58" s="43">
        <v>0.07501157407407406</v>
      </c>
      <c r="H58" s="11" t="str">
        <f t="shared" si="2"/>
        <v>5.24/km</v>
      </c>
      <c r="I58" s="12">
        <f t="shared" si="3"/>
        <v>0.024618055555555553</v>
      </c>
      <c r="J58" s="12">
        <f>G58-INDEX($G$5:$G$88,MATCH(D58,$D$5:$D$88,0))</f>
        <v>0.002106481481481473</v>
      </c>
    </row>
    <row r="59" spans="1:10" ht="15" customHeight="1">
      <c r="A59" s="11">
        <v>55</v>
      </c>
      <c r="B59" s="24" t="s">
        <v>122</v>
      </c>
      <c r="C59" s="26"/>
      <c r="D59" s="11" t="s">
        <v>20</v>
      </c>
      <c r="E59" s="14" t="s">
        <v>123</v>
      </c>
      <c r="F59" s="43">
        <v>0.07538194444444445</v>
      </c>
      <c r="G59" s="43">
        <v>0.07538194444444445</v>
      </c>
      <c r="H59" s="11" t="str">
        <f t="shared" si="2"/>
        <v>5.26/km</v>
      </c>
      <c r="I59" s="12">
        <f t="shared" si="3"/>
        <v>0.024988425925925935</v>
      </c>
      <c r="J59" s="12">
        <f>G59-INDEX($G$5:$G$88,MATCH(D59,$D$5:$D$88,0))</f>
        <v>0.015428240740740742</v>
      </c>
    </row>
    <row r="60" spans="1:10" ht="15" customHeight="1">
      <c r="A60" s="11">
        <v>56</v>
      </c>
      <c r="B60" s="24" t="s">
        <v>124</v>
      </c>
      <c r="C60" s="26"/>
      <c r="D60" s="11" t="s">
        <v>26</v>
      </c>
      <c r="E60" s="14" t="s">
        <v>43</v>
      </c>
      <c r="F60" s="43">
        <v>0.07545138888888889</v>
      </c>
      <c r="G60" s="43">
        <v>0.07545138888888889</v>
      </c>
      <c r="H60" s="11" t="str">
        <f t="shared" si="2"/>
        <v>5.26/km</v>
      </c>
      <c r="I60" s="12">
        <f t="shared" si="3"/>
        <v>0.025057870370370376</v>
      </c>
      <c r="J60" s="12">
        <f>G60-INDEX($G$5:$G$88,MATCH(D60,$D$5:$D$88,0))</f>
        <v>0.010729166666666665</v>
      </c>
    </row>
    <row r="61" spans="1:10" ht="15" customHeight="1">
      <c r="A61" s="11">
        <v>57</v>
      </c>
      <c r="B61" s="24" t="s">
        <v>125</v>
      </c>
      <c r="C61" s="26"/>
      <c r="D61" s="11" t="s">
        <v>25</v>
      </c>
      <c r="E61" s="14" t="s">
        <v>13</v>
      </c>
      <c r="F61" s="43">
        <v>0.07561342592592592</v>
      </c>
      <c r="G61" s="43">
        <v>0.07561342592592592</v>
      </c>
      <c r="H61" s="11" t="str">
        <f t="shared" si="2"/>
        <v>5.27/km</v>
      </c>
      <c r="I61" s="12">
        <f t="shared" si="3"/>
        <v>0.025219907407407406</v>
      </c>
      <c r="J61" s="12">
        <f>G61-INDEX($G$5:$G$88,MATCH(D61,$D$5:$D$88,0))</f>
        <v>0</v>
      </c>
    </row>
    <row r="62" spans="1:10" ht="15" customHeight="1">
      <c r="A62" s="11">
        <v>58</v>
      </c>
      <c r="B62" s="24" t="s">
        <v>126</v>
      </c>
      <c r="C62" s="26"/>
      <c r="D62" s="11" t="s">
        <v>16</v>
      </c>
      <c r="E62" s="14" t="s">
        <v>101</v>
      </c>
      <c r="F62" s="43">
        <v>0.07623842592592593</v>
      </c>
      <c r="G62" s="43">
        <v>0.07623842592592593</v>
      </c>
      <c r="H62" s="11" t="str">
        <f t="shared" si="2"/>
        <v>5.29/km</v>
      </c>
      <c r="I62" s="12">
        <f t="shared" si="3"/>
        <v>0.02584490740740742</v>
      </c>
      <c r="J62" s="12">
        <f>G62-INDEX($G$5:$G$88,MATCH(D62,$D$5:$D$88,0))</f>
        <v>0.02584490740740742</v>
      </c>
    </row>
    <row r="63" spans="1:10" ht="15" customHeight="1">
      <c r="A63" s="11">
        <v>59</v>
      </c>
      <c r="B63" s="24" t="s">
        <v>127</v>
      </c>
      <c r="C63" s="26"/>
      <c r="D63" s="11" t="s">
        <v>25</v>
      </c>
      <c r="E63" s="14" t="s">
        <v>51</v>
      </c>
      <c r="F63" s="43">
        <v>0.07677083333333333</v>
      </c>
      <c r="G63" s="43">
        <v>0.07677083333333333</v>
      </c>
      <c r="H63" s="11" t="str">
        <f t="shared" si="2"/>
        <v>5.32/km</v>
      </c>
      <c r="I63" s="12">
        <f t="shared" si="3"/>
        <v>0.02637731481481482</v>
      </c>
      <c r="J63" s="12">
        <f>G63-INDEX($G$5:$G$88,MATCH(D63,$D$5:$D$88,0))</f>
        <v>0.0011574074074074125</v>
      </c>
    </row>
    <row r="64" spans="1:10" ht="15" customHeight="1">
      <c r="A64" s="11">
        <v>60</v>
      </c>
      <c r="B64" s="24" t="s">
        <v>128</v>
      </c>
      <c r="C64" s="26"/>
      <c r="D64" s="11" t="s">
        <v>27</v>
      </c>
      <c r="E64" s="14" t="s">
        <v>51</v>
      </c>
      <c r="F64" s="43">
        <v>0.07795138888888889</v>
      </c>
      <c r="G64" s="43">
        <v>0.07795138888888889</v>
      </c>
      <c r="H64" s="11" t="str">
        <f t="shared" si="2"/>
        <v>5.37/km</v>
      </c>
      <c r="I64" s="12">
        <f t="shared" si="3"/>
        <v>0.02755787037037038</v>
      </c>
      <c r="J64" s="12">
        <f>G64-INDEX($G$5:$G$88,MATCH(D64,$D$5:$D$88,0))</f>
        <v>0</v>
      </c>
    </row>
    <row r="65" spans="1:10" ht="15" customHeight="1">
      <c r="A65" s="11">
        <v>61</v>
      </c>
      <c r="B65" s="24" t="s">
        <v>129</v>
      </c>
      <c r="C65" s="26"/>
      <c r="D65" s="11" t="s">
        <v>25</v>
      </c>
      <c r="E65" s="14" t="s">
        <v>49</v>
      </c>
      <c r="F65" s="43">
        <v>0.07869212962962963</v>
      </c>
      <c r="G65" s="43">
        <v>0.07869212962962963</v>
      </c>
      <c r="H65" s="11" t="str">
        <f t="shared" si="2"/>
        <v>5.40/km</v>
      </c>
      <c r="I65" s="12">
        <f t="shared" si="3"/>
        <v>0.028298611111111115</v>
      </c>
      <c r="J65" s="12">
        <f>G65-INDEX($G$5:$G$88,MATCH(D65,$D$5:$D$88,0))</f>
        <v>0.0030787037037037085</v>
      </c>
    </row>
    <row r="66" spans="1:10" ht="15" customHeight="1">
      <c r="A66" s="11">
        <v>62</v>
      </c>
      <c r="B66" s="24" t="s">
        <v>130</v>
      </c>
      <c r="C66" s="26"/>
      <c r="D66" s="11" t="s">
        <v>20</v>
      </c>
      <c r="E66" s="14" t="s">
        <v>52</v>
      </c>
      <c r="F66" s="43">
        <v>0.07899305555555557</v>
      </c>
      <c r="G66" s="43">
        <v>0.07899305555555557</v>
      </c>
      <c r="H66" s="11" t="str">
        <f t="shared" si="2"/>
        <v>5.41/km</v>
      </c>
      <c r="I66" s="12">
        <f t="shared" si="3"/>
        <v>0.028599537037037055</v>
      </c>
      <c r="J66" s="12">
        <f>G66-INDEX($G$5:$G$88,MATCH(D66,$D$5:$D$88,0))</f>
        <v>0.019039351851851863</v>
      </c>
    </row>
    <row r="67" spans="1:10" ht="15" customHeight="1">
      <c r="A67" s="11">
        <v>63</v>
      </c>
      <c r="B67" s="24" t="s">
        <v>131</v>
      </c>
      <c r="C67" s="26"/>
      <c r="D67" s="11" t="s">
        <v>14</v>
      </c>
      <c r="E67" s="14" t="s">
        <v>52</v>
      </c>
      <c r="F67" s="43">
        <v>0.07974537037037037</v>
      </c>
      <c r="G67" s="43">
        <v>0.07974537037037037</v>
      </c>
      <c r="H67" s="11" t="str">
        <f t="shared" si="2"/>
        <v>5.45/km</v>
      </c>
      <c r="I67" s="12">
        <f t="shared" si="3"/>
        <v>0.029351851851851858</v>
      </c>
      <c r="J67" s="12">
        <f>G67-INDEX($G$5:$G$88,MATCH(D67,$D$5:$D$88,0))</f>
        <v>0.027002314814814812</v>
      </c>
    </row>
    <row r="68" spans="1:10" ht="15" customHeight="1">
      <c r="A68" s="11">
        <v>64</v>
      </c>
      <c r="B68" s="24" t="s">
        <v>132</v>
      </c>
      <c r="C68" s="26"/>
      <c r="D68" s="11" t="s">
        <v>14</v>
      </c>
      <c r="E68" s="14" t="s">
        <v>48</v>
      </c>
      <c r="F68" s="43">
        <v>0.0809837962962963</v>
      </c>
      <c r="G68" s="43">
        <v>0.0809837962962963</v>
      </c>
      <c r="H68" s="11" t="str">
        <f t="shared" si="2"/>
        <v>5.50/km</v>
      </c>
      <c r="I68" s="12">
        <f t="shared" si="3"/>
        <v>0.030590277777777793</v>
      </c>
      <c r="J68" s="12">
        <f>G68-INDEX($G$5:$G$88,MATCH(D68,$D$5:$D$88,0))</f>
        <v>0.028240740740740747</v>
      </c>
    </row>
    <row r="69" spans="1:10" ht="15" customHeight="1">
      <c r="A69" s="11">
        <v>65</v>
      </c>
      <c r="B69" s="24" t="s">
        <v>133</v>
      </c>
      <c r="C69" s="26"/>
      <c r="D69" s="11" t="s">
        <v>28</v>
      </c>
      <c r="E69" s="14" t="s">
        <v>42</v>
      </c>
      <c r="F69" s="43">
        <v>0.08177083333333333</v>
      </c>
      <c r="G69" s="43">
        <v>0.08177083333333333</v>
      </c>
      <c r="H69" s="11" t="str">
        <f t="shared" si="2"/>
        <v>5.53/km</v>
      </c>
      <c r="I69" s="12">
        <f t="shared" si="3"/>
        <v>0.03137731481481482</v>
      </c>
      <c r="J69" s="12">
        <f>G69-INDEX($G$5:$G$88,MATCH(D69,$D$5:$D$88,0))</f>
        <v>0.015312499999999993</v>
      </c>
    </row>
    <row r="70" spans="1:10" ht="15" customHeight="1">
      <c r="A70" s="11">
        <v>66</v>
      </c>
      <c r="B70" s="24" t="s">
        <v>134</v>
      </c>
      <c r="C70" s="26"/>
      <c r="D70" s="11" t="s">
        <v>19</v>
      </c>
      <c r="E70" s="14" t="s">
        <v>39</v>
      </c>
      <c r="F70" s="43">
        <v>0.08277777777777778</v>
      </c>
      <c r="G70" s="43">
        <v>0.08277777777777778</v>
      </c>
      <c r="H70" s="11" t="str">
        <f t="shared" si="2"/>
        <v>5.58/km</v>
      </c>
      <c r="I70" s="12">
        <f t="shared" si="3"/>
        <v>0.03238425925925927</v>
      </c>
      <c r="J70" s="12">
        <f>G70-INDEX($G$5:$G$88,MATCH(D70,$D$5:$D$88,0))</f>
        <v>0.03032407407407408</v>
      </c>
    </row>
    <row r="71" spans="1:10" ht="15" customHeight="1">
      <c r="A71" s="11">
        <v>67</v>
      </c>
      <c r="B71" s="24" t="s">
        <v>135</v>
      </c>
      <c r="C71" s="26"/>
      <c r="D71" s="11" t="s">
        <v>25</v>
      </c>
      <c r="E71" s="14" t="s">
        <v>39</v>
      </c>
      <c r="F71" s="43">
        <v>0.08278935185185186</v>
      </c>
      <c r="G71" s="43">
        <v>0.08278935185185186</v>
      </c>
      <c r="H71" s="11" t="str">
        <f t="shared" si="2"/>
        <v>5.58/km</v>
      </c>
      <c r="I71" s="12">
        <f t="shared" si="3"/>
        <v>0.03239583333333335</v>
      </c>
      <c r="J71" s="12">
        <f>G71-INDEX($G$5:$G$88,MATCH(D71,$D$5:$D$88,0))</f>
        <v>0.007175925925925947</v>
      </c>
    </row>
    <row r="72" spans="1:10" ht="15" customHeight="1">
      <c r="A72" s="11">
        <v>68</v>
      </c>
      <c r="B72" s="24" t="s">
        <v>136</v>
      </c>
      <c r="C72" s="26"/>
      <c r="D72" s="11" t="s">
        <v>28</v>
      </c>
      <c r="E72" s="14" t="s">
        <v>40</v>
      </c>
      <c r="F72" s="43">
        <v>0.08280092592592593</v>
      </c>
      <c r="G72" s="43">
        <v>0.08280092592592593</v>
      </c>
      <c r="H72" s="11" t="str">
        <f t="shared" si="2"/>
        <v>5.58/km</v>
      </c>
      <c r="I72" s="12">
        <f t="shared" si="3"/>
        <v>0.03240740740740742</v>
      </c>
      <c r="J72" s="12">
        <f>G72-INDEX($G$5:$G$88,MATCH(D72,$D$5:$D$88,0))</f>
        <v>0.01634259259259259</v>
      </c>
    </row>
    <row r="73" spans="1:10" ht="15" customHeight="1">
      <c r="A73" s="11">
        <v>69</v>
      </c>
      <c r="B73" s="24" t="s">
        <v>137</v>
      </c>
      <c r="C73" s="26"/>
      <c r="D73" s="11" t="s">
        <v>20</v>
      </c>
      <c r="E73" s="14" t="s">
        <v>30</v>
      </c>
      <c r="F73" s="43">
        <v>0.08538194444444445</v>
      </c>
      <c r="G73" s="43">
        <v>0.08538194444444445</v>
      </c>
      <c r="H73" s="11" t="str">
        <f t="shared" si="2"/>
        <v>6.09/km</v>
      </c>
      <c r="I73" s="12">
        <f t="shared" si="3"/>
        <v>0.034988425925925944</v>
      </c>
      <c r="J73" s="12">
        <f>G73-INDEX($G$5:$G$88,MATCH(D73,$D$5:$D$88,0))</f>
        <v>0.02542824074074075</v>
      </c>
    </row>
    <row r="74" spans="1:10" ht="15" customHeight="1">
      <c r="A74" s="11">
        <v>70</v>
      </c>
      <c r="B74" s="24" t="s">
        <v>138</v>
      </c>
      <c r="C74" s="26"/>
      <c r="D74" s="11" t="s">
        <v>29</v>
      </c>
      <c r="E74" s="14" t="s">
        <v>33</v>
      </c>
      <c r="F74" s="43">
        <v>0.08748842592592593</v>
      </c>
      <c r="G74" s="43">
        <v>0.08748842592592593</v>
      </c>
      <c r="H74" s="11" t="str">
        <f t="shared" si="2"/>
        <v>6.18/km</v>
      </c>
      <c r="I74" s="12">
        <f t="shared" si="3"/>
        <v>0.03709490740740742</v>
      </c>
      <c r="J74" s="12">
        <f>G74-INDEX($G$5:$G$88,MATCH(D74,$D$5:$D$88,0))</f>
        <v>0</v>
      </c>
    </row>
    <row r="75" spans="1:10" ht="15" customHeight="1">
      <c r="A75" s="11">
        <v>71</v>
      </c>
      <c r="B75" s="24" t="s">
        <v>139</v>
      </c>
      <c r="C75" s="26"/>
      <c r="D75" s="11" t="s">
        <v>16</v>
      </c>
      <c r="E75" s="14" t="s">
        <v>42</v>
      </c>
      <c r="F75" s="43">
        <v>0.08751157407407407</v>
      </c>
      <c r="G75" s="43">
        <v>0.08751157407407407</v>
      </c>
      <c r="H75" s="11" t="str">
        <f t="shared" si="2"/>
        <v>6.18/km</v>
      </c>
      <c r="I75" s="12">
        <f t="shared" si="3"/>
        <v>0.037118055555555564</v>
      </c>
      <c r="J75" s="12">
        <f>G75-INDEX($G$5:$G$88,MATCH(D75,$D$5:$D$88,0))</f>
        <v>0.037118055555555564</v>
      </c>
    </row>
    <row r="76" spans="1:10" ht="15" customHeight="1">
      <c r="A76" s="11">
        <v>72</v>
      </c>
      <c r="B76" s="24" t="s">
        <v>140</v>
      </c>
      <c r="C76" s="26"/>
      <c r="D76" s="11" t="s">
        <v>14</v>
      </c>
      <c r="E76" s="14" t="s">
        <v>43</v>
      </c>
      <c r="F76" s="43">
        <v>0.08792824074074074</v>
      </c>
      <c r="G76" s="43">
        <v>0.08792824074074074</v>
      </c>
      <c r="H76" s="11" t="str">
        <f t="shared" si="2"/>
        <v>6.20/km</v>
      </c>
      <c r="I76" s="12">
        <f t="shared" si="3"/>
        <v>0.037534722222222226</v>
      </c>
      <c r="J76" s="12">
        <f>G76-INDEX($G$5:$G$88,MATCH(D76,$D$5:$D$88,0))</f>
        <v>0.03518518518518518</v>
      </c>
    </row>
    <row r="77" spans="1:10" ht="15" customHeight="1">
      <c r="A77" s="11">
        <v>73</v>
      </c>
      <c r="B77" s="24" t="s">
        <v>141</v>
      </c>
      <c r="C77" s="26"/>
      <c r="D77" s="11" t="s">
        <v>35</v>
      </c>
      <c r="E77" s="14" t="s">
        <v>51</v>
      </c>
      <c r="F77" s="43">
        <v>0.09090277777777778</v>
      </c>
      <c r="G77" s="43">
        <v>0.09090277777777778</v>
      </c>
      <c r="H77" s="11" t="str">
        <f t="shared" si="2"/>
        <v>6.33/km</v>
      </c>
      <c r="I77" s="12">
        <f t="shared" si="3"/>
        <v>0.040509259259259266</v>
      </c>
      <c r="J77" s="12">
        <f>G77-INDEX($G$5:$G$88,MATCH(D77,$D$5:$D$88,0))</f>
        <v>0</v>
      </c>
    </row>
    <row r="78" spans="1:10" ht="15" customHeight="1">
      <c r="A78" s="15">
        <v>74</v>
      </c>
      <c r="B78" s="28" t="s">
        <v>142</v>
      </c>
      <c r="C78" s="29"/>
      <c r="D78" s="15" t="s">
        <v>16</v>
      </c>
      <c r="E78" s="20" t="s">
        <v>12</v>
      </c>
      <c r="F78" s="44">
        <v>0.09417824074074073</v>
      </c>
      <c r="G78" s="44">
        <v>0.09417824074074073</v>
      </c>
      <c r="H78" s="15" t="str">
        <f t="shared" si="2"/>
        <v>6.47/km</v>
      </c>
      <c r="I78" s="22">
        <f t="shared" si="3"/>
        <v>0.04378472222222222</v>
      </c>
      <c r="J78" s="22">
        <f>G78-INDEX($G$5:$G$88,MATCH(D78,$D$5:$D$88,0))</f>
        <v>0.04378472222222222</v>
      </c>
    </row>
    <row r="79" spans="1:10" ht="15" customHeight="1">
      <c r="A79" s="11">
        <v>75</v>
      </c>
      <c r="B79" s="24" t="s">
        <v>143</v>
      </c>
      <c r="C79" s="26"/>
      <c r="D79" s="11" t="s">
        <v>24</v>
      </c>
      <c r="E79" s="14" t="s">
        <v>45</v>
      </c>
      <c r="F79" s="43">
        <v>0.09608796296296296</v>
      </c>
      <c r="G79" s="43">
        <v>0.09608796296296296</v>
      </c>
      <c r="H79" s="11" t="str">
        <f t="shared" si="2"/>
        <v>6.55/km</v>
      </c>
      <c r="I79" s="12">
        <f t="shared" si="3"/>
        <v>0.04569444444444445</v>
      </c>
      <c r="J79" s="12">
        <f>G79-INDEX($G$5:$G$88,MATCH(D79,$D$5:$D$88,0))</f>
        <v>0.035960648148148144</v>
      </c>
    </row>
    <row r="80" spans="1:10" ht="15" customHeight="1">
      <c r="A80" s="11">
        <v>76</v>
      </c>
      <c r="B80" s="24" t="s">
        <v>144</v>
      </c>
      <c r="C80" s="26"/>
      <c r="D80" s="11" t="s">
        <v>24</v>
      </c>
      <c r="E80" s="14" t="s">
        <v>45</v>
      </c>
      <c r="F80" s="43">
        <v>0.10193287037037037</v>
      </c>
      <c r="G80" s="43">
        <v>0.10193287037037037</v>
      </c>
      <c r="H80" s="11" t="str">
        <f t="shared" si="2"/>
        <v>7.20/km</v>
      </c>
      <c r="I80" s="12">
        <f t="shared" si="3"/>
        <v>0.05153935185185186</v>
      </c>
      <c r="J80" s="12">
        <f>G80-INDEX($G$5:$G$88,MATCH(D80,$D$5:$D$88,0))</f>
        <v>0.041805555555555554</v>
      </c>
    </row>
    <row r="81" spans="1:10" ht="15" customHeight="1">
      <c r="A81" s="11">
        <v>77</v>
      </c>
      <c r="B81" s="24" t="s">
        <v>145</v>
      </c>
      <c r="C81" s="26"/>
      <c r="D81" s="11" t="s">
        <v>27</v>
      </c>
      <c r="E81" s="14" t="s">
        <v>51</v>
      </c>
      <c r="F81" s="43">
        <v>0.10527777777777779</v>
      </c>
      <c r="G81" s="43">
        <v>0.10527777777777779</v>
      </c>
      <c r="H81" s="11" t="str">
        <f t="shared" si="2"/>
        <v>7.35/km</v>
      </c>
      <c r="I81" s="12">
        <f t="shared" si="3"/>
        <v>0.05488425925925928</v>
      </c>
      <c r="J81" s="12">
        <f>G81-INDEX($G$5:$G$88,MATCH(D81,$D$5:$D$88,0))</f>
        <v>0.0273263888888889</v>
      </c>
    </row>
    <row r="82" spans="1:10" ht="15" customHeight="1">
      <c r="A82" s="16">
        <v>78</v>
      </c>
      <c r="B82" s="25" t="s">
        <v>146</v>
      </c>
      <c r="C82" s="27"/>
      <c r="D82" s="16" t="s">
        <v>31</v>
      </c>
      <c r="E82" s="17" t="s">
        <v>33</v>
      </c>
      <c r="F82" s="45">
        <v>0.10618055555555556</v>
      </c>
      <c r="G82" s="45">
        <v>0.10618055555555556</v>
      </c>
      <c r="H82" s="16" t="str">
        <f t="shared" si="2"/>
        <v>7.39/km</v>
      </c>
      <c r="I82" s="23">
        <f t="shared" si="3"/>
        <v>0.055787037037037045</v>
      </c>
      <c r="J82" s="23">
        <f>G82-INDEX($G$5:$G$88,MATCH(D82,$D$5:$D$88,0))</f>
        <v>0</v>
      </c>
    </row>
  </sheetData>
  <sheetProtection/>
  <autoFilter ref="A4:J82"/>
  <mergeCells count="3">
    <mergeCell ref="A1:J1"/>
    <mergeCell ref="A2:J2"/>
    <mergeCell ref="A3:H3"/>
  </mergeCells>
  <dataValidations count="1">
    <dataValidation type="list" allowBlank="1" showInputMessage="1" showErrorMessage="1" sqref="E32:E37 E28:E30 E26 E21:E22 E8:E9 E24 E11:E15 E17:E19">
      <formula1>$F$3:$F$82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Lunghissimo di Rieti.... Aspettando la Maratona</v>
      </c>
      <c r="B1" s="34"/>
      <c r="C1" s="35"/>
    </row>
    <row r="2" spans="1:3" ht="24" customHeight="1">
      <c r="A2" s="31" t="str">
        <f>Individuale!A2</f>
        <v>1ª edizione</v>
      </c>
      <c r="B2" s="31"/>
      <c r="C2" s="31"/>
    </row>
    <row r="3" spans="1:3" ht="24" customHeight="1">
      <c r="A3" s="36" t="str">
        <f>Individuale!A3</f>
        <v>Rieti (RI) Italia - Domenica 20/03/2016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7">
        <v>1</v>
      </c>
      <c r="B5" s="38" t="s">
        <v>63</v>
      </c>
      <c r="C5" s="46">
        <v>9</v>
      </c>
    </row>
    <row r="6" spans="1:3" ht="15" customHeight="1">
      <c r="A6" s="11">
        <v>2</v>
      </c>
      <c r="B6" s="14" t="s">
        <v>51</v>
      </c>
      <c r="C6" s="18">
        <v>7</v>
      </c>
    </row>
    <row r="7" spans="1:3" ht="15" customHeight="1">
      <c r="A7" s="11">
        <v>3</v>
      </c>
      <c r="B7" s="14" t="s">
        <v>42</v>
      </c>
      <c r="C7" s="18">
        <v>6</v>
      </c>
    </row>
    <row r="8" spans="1:3" ht="15" customHeight="1">
      <c r="A8" s="11">
        <v>4</v>
      </c>
      <c r="B8" s="14" t="s">
        <v>43</v>
      </c>
      <c r="C8" s="18">
        <v>5</v>
      </c>
    </row>
    <row r="9" spans="1:3" ht="15" customHeight="1">
      <c r="A9" s="11">
        <v>5</v>
      </c>
      <c r="B9" s="14" t="s">
        <v>33</v>
      </c>
      <c r="C9" s="18">
        <v>4</v>
      </c>
    </row>
    <row r="10" spans="1:3" ht="15" customHeight="1">
      <c r="A10" s="11">
        <v>6</v>
      </c>
      <c r="B10" s="14" t="s">
        <v>46</v>
      </c>
      <c r="C10" s="18">
        <v>4</v>
      </c>
    </row>
    <row r="11" spans="1:3" ht="15" customHeight="1">
      <c r="A11" s="11">
        <v>7</v>
      </c>
      <c r="B11" s="14" t="s">
        <v>52</v>
      </c>
      <c r="C11" s="18">
        <v>3</v>
      </c>
    </row>
    <row r="12" spans="1:3" ht="15" customHeight="1">
      <c r="A12" s="11">
        <v>8</v>
      </c>
      <c r="B12" s="14" t="s">
        <v>13</v>
      </c>
      <c r="C12" s="18">
        <v>3</v>
      </c>
    </row>
    <row r="13" spans="1:3" ht="15" customHeight="1">
      <c r="A13" s="11">
        <v>9</v>
      </c>
      <c r="B13" s="14" t="s">
        <v>39</v>
      </c>
      <c r="C13" s="18">
        <v>3</v>
      </c>
    </row>
    <row r="14" spans="1:3" ht="15" customHeight="1">
      <c r="A14" s="15">
        <v>10</v>
      </c>
      <c r="B14" s="20" t="s">
        <v>12</v>
      </c>
      <c r="C14" s="47">
        <v>2</v>
      </c>
    </row>
    <row r="15" spans="1:3" ht="15" customHeight="1">
      <c r="A15" s="11">
        <v>11</v>
      </c>
      <c r="B15" s="14" t="s">
        <v>70</v>
      </c>
      <c r="C15" s="18">
        <v>2</v>
      </c>
    </row>
    <row r="16" spans="1:3" ht="15" customHeight="1">
      <c r="A16" s="11">
        <v>12</v>
      </c>
      <c r="B16" s="14" t="s">
        <v>45</v>
      </c>
      <c r="C16" s="18">
        <v>2</v>
      </c>
    </row>
    <row r="17" spans="1:3" ht="15" customHeight="1">
      <c r="A17" s="11">
        <v>13</v>
      </c>
      <c r="B17" s="14" t="s">
        <v>37</v>
      </c>
      <c r="C17" s="18">
        <v>2</v>
      </c>
    </row>
    <row r="18" spans="1:3" ht="15" customHeight="1">
      <c r="A18" s="11">
        <v>14</v>
      </c>
      <c r="B18" s="14" t="s">
        <v>34</v>
      </c>
      <c r="C18" s="18">
        <v>2</v>
      </c>
    </row>
    <row r="19" spans="1:3" ht="15" customHeight="1">
      <c r="A19" s="11">
        <v>15</v>
      </c>
      <c r="B19" s="14" t="s">
        <v>101</v>
      </c>
      <c r="C19" s="18">
        <v>2</v>
      </c>
    </row>
    <row r="20" spans="1:3" ht="15" customHeight="1">
      <c r="A20" s="11">
        <v>16</v>
      </c>
      <c r="B20" s="14" t="s">
        <v>36</v>
      </c>
      <c r="C20" s="18">
        <v>1</v>
      </c>
    </row>
    <row r="21" spans="1:3" ht="15" customHeight="1">
      <c r="A21" s="11">
        <v>17</v>
      </c>
      <c r="B21" s="14" t="s">
        <v>53</v>
      </c>
      <c r="C21" s="18">
        <v>1</v>
      </c>
    </row>
    <row r="22" spans="1:3" ht="15" customHeight="1">
      <c r="A22" s="11">
        <v>18</v>
      </c>
      <c r="B22" s="14" t="s">
        <v>81</v>
      </c>
      <c r="C22" s="18">
        <v>1</v>
      </c>
    </row>
    <row r="23" spans="1:3" ht="15" customHeight="1">
      <c r="A23" s="11">
        <v>19</v>
      </c>
      <c r="B23" s="14" t="s">
        <v>88</v>
      </c>
      <c r="C23" s="18">
        <v>1</v>
      </c>
    </row>
    <row r="24" spans="1:3" ht="15" customHeight="1">
      <c r="A24" s="11">
        <v>20</v>
      </c>
      <c r="B24" s="14" t="s">
        <v>123</v>
      </c>
      <c r="C24" s="18">
        <v>1</v>
      </c>
    </row>
    <row r="25" spans="1:3" ht="15" customHeight="1">
      <c r="A25" s="11">
        <v>21</v>
      </c>
      <c r="B25" s="14" t="s">
        <v>48</v>
      </c>
      <c r="C25" s="18">
        <v>1</v>
      </c>
    </row>
    <row r="26" spans="1:3" ht="15" customHeight="1">
      <c r="A26" s="11">
        <v>22</v>
      </c>
      <c r="B26" s="14" t="s">
        <v>47</v>
      </c>
      <c r="C26" s="18">
        <v>1</v>
      </c>
    </row>
    <row r="27" spans="1:3" ht="15" customHeight="1">
      <c r="A27" s="11">
        <v>23</v>
      </c>
      <c r="B27" s="14" t="s">
        <v>49</v>
      </c>
      <c r="C27" s="18">
        <v>1</v>
      </c>
    </row>
    <row r="28" spans="1:3" ht="15" customHeight="1">
      <c r="A28" s="11">
        <v>24</v>
      </c>
      <c r="B28" s="14" t="s">
        <v>54</v>
      </c>
      <c r="C28" s="18">
        <v>1</v>
      </c>
    </row>
    <row r="29" spans="1:3" ht="15" customHeight="1">
      <c r="A29" s="11">
        <v>25</v>
      </c>
      <c r="B29" s="14" t="s">
        <v>18</v>
      </c>
      <c r="C29" s="18">
        <v>1</v>
      </c>
    </row>
    <row r="30" spans="1:3" ht="15" customHeight="1">
      <c r="A30" s="11">
        <v>26</v>
      </c>
      <c r="B30" s="14" t="s">
        <v>41</v>
      </c>
      <c r="C30" s="18">
        <v>1</v>
      </c>
    </row>
    <row r="31" spans="1:3" ht="15" customHeight="1">
      <c r="A31" s="11">
        <v>27</v>
      </c>
      <c r="B31" s="14" t="s">
        <v>50</v>
      </c>
      <c r="C31" s="18">
        <v>1</v>
      </c>
    </row>
    <row r="32" spans="1:3" ht="15" customHeight="1">
      <c r="A32" s="11">
        <v>28</v>
      </c>
      <c r="B32" s="14" t="s">
        <v>40</v>
      </c>
      <c r="C32" s="18">
        <v>1</v>
      </c>
    </row>
    <row r="33" spans="1:3" ht="15" customHeight="1">
      <c r="A33" s="11">
        <v>29</v>
      </c>
      <c r="B33" s="14" t="s">
        <v>55</v>
      </c>
      <c r="C33" s="18">
        <v>1</v>
      </c>
    </row>
    <row r="34" spans="1:3" ht="15" customHeight="1">
      <c r="A34" s="11">
        <v>30</v>
      </c>
      <c r="B34" s="14" t="s">
        <v>103</v>
      </c>
      <c r="C34" s="18">
        <v>1</v>
      </c>
    </row>
    <row r="35" spans="1:3" ht="15" customHeight="1">
      <c r="A35" s="11">
        <v>31</v>
      </c>
      <c r="B35" s="14" t="s">
        <v>114</v>
      </c>
      <c r="C35" s="18">
        <v>1</v>
      </c>
    </row>
    <row r="36" spans="1:3" ht="15" customHeight="1">
      <c r="A36" s="11">
        <v>32</v>
      </c>
      <c r="B36" s="14" t="s">
        <v>38</v>
      </c>
      <c r="C36" s="18">
        <v>1</v>
      </c>
    </row>
    <row r="37" spans="1:3" ht="15" customHeight="1">
      <c r="A37" s="11">
        <v>33</v>
      </c>
      <c r="B37" s="14" t="s">
        <v>60</v>
      </c>
      <c r="C37" s="18">
        <v>1</v>
      </c>
    </row>
    <row r="38" spans="1:3" ht="15" customHeight="1">
      <c r="A38" s="11">
        <v>34</v>
      </c>
      <c r="B38" s="14" t="s">
        <v>116</v>
      </c>
      <c r="C38" s="18">
        <v>1</v>
      </c>
    </row>
    <row r="39" spans="1:3" ht="15" customHeight="1">
      <c r="A39" s="11">
        <v>35</v>
      </c>
      <c r="B39" s="14" t="s">
        <v>44</v>
      </c>
      <c r="C39" s="18">
        <v>1</v>
      </c>
    </row>
    <row r="40" spans="1:3" ht="15" customHeight="1">
      <c r="A40" s="11">
        <v>36</v>
      </c>
      <c r="B40" s="14" t="s">
        <v>32</v>
      </c>
      <c r="C40" s="18">
        <v>1</v>
      </c>
    </row>
    <row r="41" spans="1:3" ht="15" customHeight="1">
      <c r="A41" s="16">
        <v>37</v>
      </c>
      <c r="B41" s="17" t="s">
        <v>30</v>
      </c>
      <c r="C41" s="19">
        <v>1</v>
      </c>
    </row>
    <row r="42" ht="12.75">
      <c r="C42" s="2">
        <f>SUM(C5:C41)</f>
        <v>78</v>
      </c>
    </row>
  </sheetData>
  <sheetProtection/>
  <autoFilter ref="A4:C4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2016-03-20T21:54:56Z</dcterms:modified>
  <cp:category/>
  <cp:version/>
  <cp:contentType/>
  <cp:contentStatus/>
</cp:coreProperties>
</file>