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'Individuale'!$A$3:$I$88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<sst xmlns="http://schemas.openxmlformats.org/spreadsheetml/2006/main" count="317" uniqueCount="139">
  <si>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</si>
  <si>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</si>
  <si>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</si>
  <si>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</si>
  <si>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</si>
  <si>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</si>
  <si>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</si>
  <si>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</si>
  <si>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</si>
  <si>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</si>
  <si>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</si>
  <si>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M35</t>
  </si>
  <si>
    <t>M60</t>
  </si>
  <si>
    <t>M40</t>
  </si>
  <si>
    <t>M45</t>
  </si>
  <si>
    <t>M55</t>
  </si>
  <si>
    <t>M50</t>
  </si>
  <si>
    <t>M30-34</t>
  </si>
  <si>
    <t>M18-29</t>
  </si>
  <si>
    <t>ASS. Ecomaratona dei Marsi</t>
  </si>
  <si>
    <t>Atl. Centrale H2S</t>
  </si>
  <si>
    <t>G.S. Marsica Avezzano</t>
  </si>
  <si>
    <t>Podistica Luco dei marsi</t>
  </si>
  <si>
    <t>Opoa Plus Ultra</t>
  </si>
  <si>
    <t>Runners Club dei Marsi</t>
  </si>
  <si>
    <t>Foot Works Roma</t>
  </si>
  <si>
    <t>Podistica Avezzano</t>
  </si>
  <si>
    <t>F19-29</t>
  </si>
  <si>
    <t>F30-39</t>
  </si>
  <si>
    <t>Atletica Teramo</t>
  </si>
  <si>
    <t>Atletica Lagos dei Marsi</t>
  </si>
  <si>
    <t>Libero</t>
  </si>
  <si>
    <t>M65</t>
  </si>
  <si>
    <t>GS Celano</t>
  </si>
  <si>
    <t>F40-49</t>
  </si>
  <si>
    <t>F60 e oltre</t>
  </si>
  <si>
    <t>ASD Forza Maggiore</t>
  </si>
  <si>
    <t>F50-59</t>
  </si>
  <si>
    <t>INiX Sport</t>
  </si>
  <si>
    <t>libera</t>
  </si>
  <si>
    <t>Individuale</t>
  </si>
  <si>
    <t>Lamiri Mahmmed</t>
  </si>
  <si>
    <t>Fantozzi Mirko</t>
  </si>
  <si>
    <t>Petrei Virginia</t>
  </si>
  <si>
    <t>Nuccitelli Gianluca</t>
  </si>
  <si>
    <t>Pinardi Walter</t>
  </si>
  <si>
    <t>Taglieri Liberato</t>
  </si>
  <si>
    <t>Liberati Alessandra</t>
  </si>
  <si>
    <t>Tartaglia Vincenzo</t>
  </si>
  <si>
    <t>Piccolini Gabriele</t>
  </si>
  <si>
    <t>Ippoliti Marco</t>
  </si>
  <si>
    <t>Cambise Franco</t>
  </si>
  <si>
    <t>Piccinini Anna</t>
  </si>
  <si>
    <t>Censorio Romina</t>
  </si>
  <si>
    <t>Bisegna Massimiliano</t>
  </si>
  <si>
    <t>Lusi Denis</t>
  </si>
  <si>
    <t>D'Alimonti Fabio</t>
  </si>
  <si>
    <t>Tantalo Domenico</t>
  </si>
  <si>
    <t>Felli Davide</t>
  </si>
  <si>
    <t>Amabrini Fabio</t>
  </si>
  <si>
    <t>Oddi Luigina</t>
  </si>
  <si>
    <t>Bianchi Antonio</t>
  </si>
  <si>
    <t>Lisciani Gabriele</t>
  </si>
  <si>
    <t>Consolati Albino</t>
  </si>
  <si>
    <t>Lo Re Corrado</t>
  </si>
  <si>
    <t>Silvagni Carmine</t>
  </si>
  <si>
    <t>Savina Fabio</t>
  </si>
  <si>
    <t>Buongiovanni Danilo</t>
  </si>
  <si>
    <t>Pansini Giovanni</t>
  </si>
  <si>
    <t>Paris Jessica</t>
  </si>
  <si>
    <t>Massimiani Gaetano</t>
  </si>
  <si>
    <t>Santoponte Danilo</t>
  </si>
  <si>
    <t>Fiorini Felice</t>
  </si>
  <si>
    <t>Di Giamberardino Domenico</t>
  </si>
  <si>
    <t>Serafini Patrizio</t>
  </si>
  <si>
    <t>De angelis Fabio</t>
  </si>
  <si>
    <t>Peluso Marco</t>
  </si>
  <si>
    <t>Malandra Fabio Massimo</t>
  </si>
  <si>
    <t>Sabri Raduan</t>
  </si>
  <si>
    <t>Di Cicco Cristian</t>
  </si>
  <si>
    <t>Di Natale Simplicio</t>
  </si>
  <si>
    <t>Guglietti Simone</t>
  </si>
  <si>
    <t>Polsinelli Anna</t>
  </si>
  <si>
    <t>Leonetti Alfredo</t>
  </si>
  <si>
    <t>Contarato Giuliano</t>
  </si>
  <si>
    <t>Stati Antonio</t>
  </si>
  <si>
    <t>Laurini Maurizio</t>
  </si>
  <si>
    <t>Di carlo Antonella</t>
  </si>
  <si>
    <t>Martorelli Giustino</t>
  </si>
  <si>
    <t>Campanelli Antonio</t>
  </si>
  <si>
    <t>Rodorigo Gaetano</t>
  </si>
  <si>
    <t>Pocetta Tonino</t>
  </si>
  <si>
    <t>Lisciani Antonio</t>
  </si>
  <si>
    <t>Lancia Emanuela</t>
  </si>
  <si>
    <t>Mastrella Nicola</t>
  </si>
  <si>
    <t>Fasciani Emilio</t>
  </si>
  <si>
    <t>Congionti Marco</t>
  </si>
  <si>
    <t>Maurizi Emilia</t>
  </si>
  <si>
    <t>Sforza Alessio Manuel</t>
  </si>
  <si>
    <t>Capobianco Marco</t>
  </si>
  <si>
    <t>Colangelo Costantino</t>
  </si>
  <si>
    <t>Inglese Vincenzo</t>
  </si>
  <si>
    <t>Monacelli Gargaro Francesco</t>
  </si>
  <si>
    <t>Croce Luigi</t>
  </si>
  <si>
    <t>Petricola Sandrina</t>
  </si>
  <si>
    <t>Settevendemmie Gaetano</t>
  </si>
  <si>
    <t>Massaro Angelo</t>
  </si>
  <si>
    <t>Sbardella Mario</t>
  </si>
  <si>
    <t>Fatato Carmine</t>
  </si>
  <si>
    <t>Stati Filippo</t>
  </si>
  <si>
    <t>Bassi Antonio</t>
  </si>
  <si>
    <t>De Simone Antonio</t>
  </si>
  <si>
    <t>Manna Anna maria</t>
  </si>
  <si>
    <t>Capoccitti Giuseppe</t>
  </si>
  <si>
    <t>Buccella Sandro</t>
  </si>
  <si>
    <t>Piperni Enrico</t>
  </si>
  <si>
    <t>Lippa Leucio</t>
  </si>
  <si>
    <t>Di Salvatore Cristian</t>
  </si>
  <si>
    <t>Di Salvatore Alvise</t>
  </si>
  <si>
    <t>Marconi Enrico</t>
  </si>
  <si>
    <t>Lettieri Carolina</t>
  </si>
  <si>
    <t>Marini Luigi</t>
  </si>
  <si>
    <t>Olivieri Guerrino</t>
  </si>
  <si>
    <t>Asci Sante</t>
  </si>
  <si>
    <t>Fantozzi Domenico</t>
  </si>
  <si>
    <t>Di Fabio Mario</t>
  </si>
  <si>
    <t>Barile Giuseppe</t>
  </si>
  <si>
    <t>Coccia Roberto</t>
  </si>
  <si>
    <t>Bifaretti Antonio</t>
  </si>
  <si>
    <t>Zarini Ermanno</t>
  </si>
  <si>
    <t>D'Andrea Argentino</t>
  </si>
  <si>
    <t>Bruno Domenico</t>
  </si>
  <si>
    <t>Ivone Vittoria</t>
  </si>
  <si>
    <t>Rossi Alessandra</t>
  </si>
  <si>
    <t>Pagnani Fernando</t>
  </si>
  <si>
    <t>Proietti Maurizio</t>
  </si>
  <si>
    <t>Longo Paolo</t>
  </si>
  <si>
    <t>Notturna di Forme</t>
  </si>
  <si>
    <t>Forme di Massa D'Albe (AQ) Italia - Lunedì 01/08/2011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</si>
</sst>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9" t="s">
        <v>137</v>
      </c>
      <c r="B1" s="19"/>
      <c r="C1" s="19"/>
      <c r="D1" s="19"/>
      <c r="E1" s="19"/>
      <c r="F1" s="19"/>
      <c r="G1" s="19"/>
      <c r="H1" s="19"/>
      <c r="I1" s="19"/>
    </row>
    <row r="2" spans="1:9" ht="24.75" customHeight="1">
      <c r="A2" s="28" t="s">
        <v>138</v>
      </c>
      <c r="B2" s="28"/>
      <c r="C2" s="28"/>
      <c r="D2" s="28"/>
      <c r="E2" s="28"/>
      <c r="F2" s="28"/>
      <c r="G2" s="28"/>
      <c r="H2" s="3" t="s">
        <v>0</v>
      </c>
      <c r="I2" s="4">
        <v>8.2</v>
      </c>
    </row>
    <row r="3" spans="1:9" ht="37.5" customHeight="1">
      <c r="A3" s="22" t="s">
        <v>1</v>
      </c>
      <c r="B3" s="23" t="s">
        <v>2</v>
      </c>
      <c r="C3" s="24" t="s">
        <v>3</v>
      </c>
      <c r="D3" s="24" t="s">
        <v>4</v>
      </c>
      <c r="E3" s="25" t="s">
        <v>5</v>
      </c>
      <c r="F3" s="26" t="s">
        <v>6</v>
      </c>
      <c r="G3" s="26" t="s">
        <v>7</v>
      </c>
      <c r="H3" s="27" t="s">
        <v>8</v>
      </c>
      <c r="I3" s="27" t="s">
        <v>9</v>
      </c>
    </row>
    <row r="4" spans="1:9" s="6" customFormat="1" ht="15" customHeight="1">
      <c r="A4" s="10">
        <v>1</v>
      </c>
      <c r="B4" s="41" t="s">
        <v>41</v>
      </c>
      <c r="C4" s="44"/>
      <c r="D4" s="33" t="s">
        <v>11</v>
      </c>
      <c r="E4" s="32" t="s">
        <v>19</v>
      </c>
      <c r="F4" s="34">
        <v>0.019270833333333334</v>
      </c>
      <c r="G4" s="10" t="str">
        <f aca="true" t="shared" si="0" ref="G4:G67">TEXT(INT((HOUR(F4)*3600+MINUTE(F4)*60+SECOND(F4))/$I$2/60),"0")&amp;"."&amp;TEXT(MOD((HOUR(F4)*3600+MINUTE(F4)*60+SECOND(F4))/$I$2,60),"00")&amp;"/km"</f>
        <v>3.23/km</v>
      </c>
      <c r="H4" s="13">
        <f aca="true" t="shared" si="1" ref="H4:H31">F4-$F$4</f>
        <v>0</v>
      </c>
      <c r="I4" s="13">
        <f>F4-INDEX($F$4:$F$238,MATCH(D4,$D$4:$D$238,0))</f>
        <v>0</v>
      </c>
    </row>
    <row r="5" spans="1:9" s="6" customFormat="1" ht="15" customHeight="1">
      <c r="A5" s="11">
        <v>2</v>
      </c>
      <c r="B5" s="42" t="s">
        <v>42</v>
      </c>
      <c r="C5" s="45"/>
      <c r="D5" s="36" t="s">
        <v>17</v>
      </c>
      <c r="E5" s="35" t="s">
        <v>24</v>
      </c>
      <c r="F5" s="37">
        <v>0.01960648148148148</v>
      </c>
      <c r="G5" s="11" t="str">
        <f t="shared" si="0"/>
        <v>3.27/km</v>
      </c>
      <c r="H5" s="14">
        <f t="shared" si="1"/>
        <v>0.0003356481481481474</v>
      </c>
      <c r="I5" s="14">
        <f>F5-INDEX($F$4:$F$238,MATCH(D5,$D$4:$D$238,0))</f>
        <v>0</v>
      </c>
    </row>
    <row r="6" spans="1:9" s="6" customFormat="1" ht="15" customHeight="1">
      <c r="A6" s="11">
        <v>3</v>
      </c>
      <c r="B6" s="42" t="s">
        <v>43</v>
      </c>
      <c r="C6" s="45"/>
      <c r="D6" s="36" t="s">
        <v>28</v>
      </c>
      <c r="E6" s="35" t="s">
        <v>29</v>
      </c>
      <c r="F6" s="37">
        <v>0.02013888888888889</v>
      </c>
      <c r="G6" s="11" t="str">
        <f t="shared" si="0"/>
        <v>3.32/km</v>
      </c>
      <c r="H6" s="14">
        <f t="shared" si="1"/>
        <v>0.0008680555555555559</v>
      </c>
      <c r="I6" s="14">
        <f>F6-INDEX($F$4:$F$238,MATCH(D6,$D$4:$D$238,0))</f>
        <v>0</v>
      </c>
    </row>
    <row r="7" spans="1:9" s="6" customFormat="1" ht="15" customHeight="1">
      <c r="A7" s="11">
        <v>4</v>
      </c>
      <c r="B7" s="42" t="s">
        <v>44</v>
      </c>
      <c r="C7" s="45"/>
      <c r="D7" s="36" t="s">
        <v>13</v>
      </c>
      <c r="E7" s="35" t="s">
        <v>22</v>
      </c>
      <c r="F7" s="37">
        <v>0.020532407407407405</v>
      </c>
      <c r="G7" s="11" t="str">
        <f t="shared" si="0"/>
        <v>3.36/km</v>
      </c>
      <c r="H7" s="14">
        <f t="shared" si="1"/>
        <v>0.0012615740740740712</v>
      </c>
      <c r="I7" s="14">
        <f>F7-INDEX($F$4:$F$238,MATCH(D7,$D$4:$D$238,0))</f>
        <v>0</v>
      </c>
    </row>
    <row r="8" spans="1:9" s="6" customFormat="1" ht="15" customHeight="1">
      <c r="A8" s="11">
        <v>5</v>
      </c>
      <c r="B8" s="42" t="s">
        <v>45</v>
      </c>
      <c r="C8" s="45"/>
      <c r="D8" s="36" t="s">
        <v>13</v>
      </c>
      <c r="E8" s="35" t="s">
        <v>21</v>
      </c>
      <c r="F8" s="37">
        <v>0.020763888888888887</v>
      </c>
      <c r="G8" s="11" t="str">
        <f t="shared" si="0"/>
        <v>3.39/km</v>
      </c>
      <c r="H8" s="14">
        <f t="shared" si="1"/>
        <v>0.001493055555555553</v>
      </c>
      <c r="I8" s="14">
        <f>F8-INDEX($F$4:$F$238,MATCH(D8,$D$4:$D$238,0))</f>
        <v>0.00023148148148148182</v>
      </c>
    </row>
    <row r="9" spans="1:9" s="6" customFormat="1" ht="15" customHeight="1">
      <c r="A9" s="11">
        <v>6</v>
      </c>
      <c r="B9" s="42" t="s">
        <v>46</v>
      </c>
      <c r="C9" s="45"/>
      <c r="D9" s="36" t="s">
        <v>17</v>
      </c>
      <c r="E9" s="35" t="s">
        <v>23</v>
      </c>
      <c r="F9" s="37">
        <v>0.02125</v>
      </c>
      <c r="G9" s="11" t="str">
        <f t="shared" si="0"/>
        <v>3.44/km</v>
      </c>
      <c r="H9" s="14">
        <f t="shared" si="1"/>
        <v>0.0019791666666666673</v>
      </c>
      <c r="I9" s="14">
        <f>F9-INDEX($F$4:$F$238,MATCH(D9,$D$4:$D$238,0))</f>
        <v>0.0016435185185185198</v>
      </c>
    </row>
    <row r="10" spans="1:9" s="6" customFormat="1" ht="15" customHeight="1">
      <c r="A10" s="11">
        <v>7</v>
      </c>
      <c r="B10" s="42" t="s">
        <v>47</v>
      </c>
      <c r="C10" s="45"/>
      <c r="D10" s="36" t="s">
        <v>28</v>
      </c>
      <c r="E10" s="35" t="s">
        <v>21</v>
      </c>
      <c r="F10" s="37">
        <v>0.02130787037037037</v>
      </c>
      <c r="G10" s="11" t="str">
        <f t="shared" si="0"/>
        <v>3.45/km</v>
      </c>
      <c r="H10" s="14">
        <f t="shared" si="1"/>
        <v>0.002037037037037035</v>
      </c>
      <c r="I10" s="14">
        <f>F10-INDEX($F$4:$F$238,MATCH(D10,$D$4:$D$238,0))</f>
        <v>0.0011689814814814792</v>
      </c>
    </row>
    <row r="11" spans="1:9" s="6" customFormat="1" ht="15" customHeight="1">
      <c r="A11" s="11">
        <v>8</v>
      </c>
      <c r="B11" s="42" t="s">
        <v>48</v>
      </c>
      <c r="C11" s="45"/>
      <c r="D11" s="36" t="s">
        <v>13</v>
      </c>
      <c r="E11" s="35" t="s">
        <v>21</v>
      </c>
      <c r="F11" s="37">
        <v>0.02144675925925926</v>
      </c>
      <c r="G11" s="11" t="str">
        <f t="shared" si="0"/>
        <v>3.46/km</v>
      </c>
      <c r="H11" s="14">
        <f t="shared" si="1"/>
        <v>0.002175925925925925</v>
      </c>
      <c r="I11" s="14">
        <f>F11-INDEX($F$4:$F$238,MATCH(D11,$D$4:$D$238,0))</f>
        <v>0.0009143518518518537</v>
      </c>
    </row>
    <row r="12" spans="1:9" s="6" customFormat="1" ht="15" customHeight="1">
      <c r="A12" s="11">
        <v>9</v>
      </c>
      <c r="B12" s="42" t="s">
        <v>49</v>
      </c>
      <c r="C12" s="45"/>
      <c r="D12" s="36" t="s">
        <v>18</v>
      </c>
      <c r="E12" s="35" t="s">
        <v>21</v>
      </c>
      <c r="F12" s="37">
        <v>0.021493055555555557</v>
      </c>
      <c r="G12" s="11" t="str">
        <f t="shared" si="0"/>
        <v>3.46/km</v>
      </c>
      <c r="H12" s="14">
        <f t="shared" si="1"/>
        <v>0.0022222222222222227</v>
      </c>
      <c r="I12" s="14">
        <f>F12-INDEX($F$4:$F$238,MATCH(D12,$D$4:$D$238,0))</f>
        <v>0</v>
      </c>
    </row>
    <row r="13" spans="1:9" s="6" customFormat="1" ht="15" customHeight="1">
      <c r="A13" s="11">
        <v>10</v>
      </c>
      <c r="B13" s="42" t="s">
        <v>50</v>
      </c>
      <c r="C13" s="45"/>
      <c r="D13" s="36" t="s">
        <v>18</v>
      </c>
      <c r="E13" s="35" t="s">
        <v>23</v>
      </c>
      <c r="F13" s="37">
        <v>0.021574074074074075</v>
      </c>
      <c r="G13" s="11" t="str">
        <f t="shared" si="0"/>
        <v>3.47/km</v>
      </c>
      <c r="H13" s="14">
        <f t="shared" si="1"/>
        <v>0.002303240740740741</v>
      </c>
      <c r="I13" s="14">
        <f>F13-INDEX($F$4:$F$238,MATCH(D13,$D$4:$D$238,0))</f>
        <v>8.101851851851846E-05</v>
      </c>
    </row>
    <row r="14" spans="1:9" s="6" customFormat="1" ht="15" customHeight="1">
      <c r="A14" s="11">
        <v>11</v>
      </c>
      <c r="B14" s="42" t="s">
        <v>51</v>
      </c>
      <c r="C14" s="45"/>
      <c r="D14" s="36" t="s">
        <v>13</v>
      </c>
      <c r="E14" s="35" t="s">
        <v>23</v>
      </c>
      <c r="F14" s="37">
        <v>0.02165509259259259</v>
      </c>
      <c r="G14" s="11" t="str">
        <f t="shared" si="0"/>
        <v>3.48/km</v>
      </c>
      <c r="H14" s="14">
        <f t="shared" si="1"/>
        <v>0.002384259259259256</v>
      </c>
      <c r="I14" s="14">
        <f>F14-INDEX($F$4:$F$238,MATCH(D14,$D$4:$D$238,0))</f>
        <v>0.001122685185185185</v>
      </c>
    </row>
    <row r="15" spans="1:9" s="6" customFormat="1" ht="15" customHeight="1">
      <c r="A15" s="11">
        <v>12</v>
      </c>
      <c r="B15" s="42" t="s">
        <v>52</v>
      </c>
      <c r="C15" s="45"/>
      <c r="D15" s="36" t="s">
        <v>28</v>
      </c>
      <c r="E15" s="35" t="s">
        <v>23</v>
      </c>
      <c r="F15" s="37">
        <v>0.021805555555555554</v>
      </c>
      <c r="G15" s="11" t="str">
        <f t="shared" si="0"/>
        <v>3.50/km</v>
      </c>
      <c r="H15" s="14">
        <f t="shared" si="1"/>
        <v>0.0025347222222222195</v>
      </c>
      <c r="I15" s="14">
        <f>F15-INDEX($F$4:$F$238,MATCH(D15,$D$4:$D$238,0))</f>
        <v>0.0016666666666666635</v>
      </c>
    </row>
    <row r="16" spans="1:9" s="6" customFormat="1" ht="15" customHeight="1">
      <c r="A16" s="11">
        <v>13</v>
      </c>
      <c r="B16" s="42" t="s">
        <v>53</v>
      </c>
      <c r="C16" s="45"/>
      <c r="D16" s="36" t="s">
        <v>34</v>
      </c>
      <c r="E16" s="35" t="s">
        <v>22</v>
      </c>
      <c r="F16" s="37">
        <v>0.02189814814814815</v>
      </c>
      <c r="G16" s="11" t="str">
        <f t="shared" si="0"/>
        <v>3.51/km</v>
      </c>
      <c r="H16" s="14">
        <f t="shared" si="1"/>
        <v>0.002627314814814815</v>
      </c>
      <c r="I16" s="14">
        <f>F16-INDEX($F$4:$F$238,MATCH(D16,$D$4:$D$238,0))</f>
        <v>0</v>
      </c>
    </row>
    <row r="17" spans="1:9" s="6" customFormat="1" ht="15" customHeight="1">
      <c r="A17" s="11">
        <v>14</v>
      </c>
      <c r="B17" s="42" t="s">
        <v>54</v>
      </c>
      <c r="C17" s="45"/>
      <c r="D17" s="36" t="s">
        <v>13</v>
      </c>
      <c r="E17" s="35" t="s">
        <v>24</v>
      </c>
      <c r="F17" s="37">
        <v>0.021944444444444447</v>
      </c>
      <c r="G17" s="11" t="str">
        <f t="shared" si="0"/>
        <v>3.51/km</v>
      </c>
      <c r="H17" s="14">
        <f t="shared" si="1"/>
        <v>0.0026736111111111127</v>
      </c>
      <c r="I17" s="14">
        <f>F17-INDEX($F$4:$F$238,MATCH(D17,$D$4:$D$238,0))</f>
        <v>0.0014120370370370415</v>
      </c>
    </row>
    <row r="18" spans="1:9" s="6" customFormat="1" ht="15" customHeight="1">
      <c r="A18" s="11">
        <v>15</v>
      </c>
      <c r="B18" s="42" t="s">
        <v>55</v>
      </c>
      <c r="C18" s="45"/>
      <c r="D18" s="36" t="s">
        <v>13</v>
      </c>
      <c r="E18" s="35" t="s">
        <v>23</v>
      </c>
      <c r="F18" s="37">
        <v>0.022094907407407407</v>
      </c>
      <c r="G18" s="11" t="str">
        <f t="shared" si="0"/>
        <v>3.53/km</v>
      </c>
      <c r="H18" s="14">
        <f t="shared" si="1"/>
        <v>0.0028240740740740726</v>
      </c>
      <c r="I18" s="14">
        <f>F18-INDEX($F$4:$F$238,MATCH(D18,$D$4:$D$238,0))</f>
        <v>0.0015625000000000014</v>
      </c>
    </row>
    <row r="19" spans="1:9" s="6" customFormat="1" ht="15" customHeight="1">
      <c r="A19" s="11">
        <v>16</v>
      </c>
      <c r="B19" s="42" t="s">
        <v>56</v>
      </c>
      <c r="C19" s="45"/>
      <c r="D19" s="36" t="s">
        <v>18</v>
      </c>
      <c r="E19" s="35" t="s">
        <v>26</v>
      </c>
      <c r="F19" s="37">
        <v>0.022152777777777775</v>
      </c>
      <c r="G19" s="11" t="str">
        <f t="shared" si="0"/>
        <v>3.53/km</v>
      </c>
      <c r="H19" s="14">
        <f t="shared" si="1"/>
        <v>0.0028819444444444405</v>
      </c>
      <c r="I19" s="14">
        <f>F19-INDEX($F$4:$F$238,MATCH(D19,$D$4:$D$238,0))</f>
        <v>0.0006597222222222178</v>
      </c>
    </row>
    <row r="20" spans="1:9" s="6" customFormat="1" ht="15" customHeight="1">
      <c r="A20" s="11">
        <v>17</v>
      </c>
      <c r="B20" s="42" t="s">
        <v>57</v>
      </c>
      <c r="C20" s="45"/>
      <c r="D20" s="36" t="s">
        <v>11</v>
      </c>
      <c r="E20" s="35" t="s">
        <v>19</v>
      </c>
      <c r="F20" s="37">
        <v>0.02246527777777778</v>
      </c>
      <c r="G20" s="11" t="str">
        <f t="shared" si="0"/>
        <v>3.57/km</v>
      </c>
      <c r="H20" s="14">
        <f t="shared" si="1"/>
        <v>0.003194444444444444</v>
      </c>
      <c r="I20" s="14">
        <f>F20-INDEX($F$4:$F$238,MATCH(D20,$D$4:$D$238,0))</f>
        <v>0.003194444444444444</v>
      </c>
    </row>
    <row r="21" spans="1:9" s="6" customFormat="1" ht="15" customHeight="1">
      <c r="A21" s="11">
        <v>18</v>
      </c>
      <c r="B21" s="42" t="s">
        <v>58</v>
      </c>
      <c r="C21" s="45"/>
      <c r="D21" s="36" t="s">
        <v>18</v>
      </c>
      <c r="E21" s="35" t="s">
        <v>24</v>
      </c>
      <c r="F21" s="37">
        <v>0.022488425925925926</v>
      </c>
      <c r="G21" s="11" t="str">
        <f t="shared" si="0"/>
        <v>3.57/km</v>
      </c>
      <c r="H21" s="14">
        <f t="shared" si="1"/>
        <v>0.0032175925925925913</v>
      </c>
      <c r="I21" s="14">
        <f>F21-INDEX($F$4:$F$238,MATCH(D21,$D$4:$D$238,0))</f>
        <v>0.0009953703703703687</v>
      </c>
    </row>
    <row r="22" spans="1:9" s="6" customFormat="1" ht="15" customHeight="1">
      <c r="A22" s="11">
        <v>19</v>
      </c>
      <c r="B22" s="42" t="s">
        <v>59</v>
      </c>
      <c r="C22" s="45"/>
      <c r="D22" s="36" t="s">
        <v>11</v>
      </c>
      <c r="E22" s="35" t="s">
        <v>21</v>
      </c>
      <c r="F22" s="37">
        <v>0.022523148148148143</v>
      </c>
      <c r="G22" s="11" t="str">
        <f t="shared" si="0"/>
        <v>3.57/km</v>
      </c>
      <c r="H22" s="14">
        <f t="shared" si="1"/>
        <v>0.0032523148148148086</v>
      </c>
      <c r="I22" s="14">
        <f>F22-INDEX($F$4:$F$238,MATCH(D22,$D$4:$D$238,0))</f>
        <v>0.0032523148148148086</v>
      </c>
    </row>
    <row r="23" spans="1:9" s="6" customFormat="1" ht="15" customHeight="1">
      <c r="A23" s="11">
        <v>20</v>
      </c>
      <c r="B23" s="42" t="s">
        <v>60</v>
      </c>
      <c r="C23" s="45"/>
      <c r="D23" s="36" t="s">
        <v>28</v>
      </c>
      <c r="E23" s="35" t="s">
        <v>23</v>
      </c>
      <c r="F23" s="37">
        <v>0.02259259259259259</v>
      </c>
      <c r="G23" s="11" t="str">
        <f t="shared" si="0"/>
        <v>3.58/km</v>
      </c>
      <c r="H23" s="14">
        <f t="shared" si="1"/>
        <v>0.003321759259259257</v>
      </c>
      <c r="I23" s="14">
        <f>F23-INDEX($F$4:$F$238,MATCH(D23,$D$4:$D$238,0))</f>
        <v>0.002453703703703701</v>
      </c>
    </row>
    <row r="24" spans="1:9" s="6" customFormat="1" ht="15" customHeight="1">
      <c r="A24" s="11">
        <v>21</v>
      </c>
      <c r="B24" s="42" t="s">
        <v>61</v>
      </c>
      <c r="C24" s="45"/>
      <c r="D24" s="36" t="s">
        <v>17</v>
      </c>
      <c r="E24" s="35" t="s">
        <v>19</v>
      </c>
      <c r="F24" s="37">
        <v>0.022708333333333334</v>
      </c>
      <c r="G24" s="11" t="str">
        <f t="shared" si="0"/>
        <v>3.59/km</v>
      </c>
      <c r="H24" s="14">
        <f t="shared" si="1"/>
        <v>0.0034374999999999996</v>
      </c>
      <c r="I24" s="14">
        <f>F24-INDEX($F$4:$F$238,MATCH(D24,$D$4:$D$238,0))</f>
        <v>0.003101851851851852</v>
      </c>
    </row>
    <row r="25" spans="1:9" s="6" customFormat="1" ht="15" customHeight="1">
      <c r="A25" s="11">
        <v>22</v>
      </c>
      <c r="B25" s="42" t="s">
        <v>62</v>
      </c>
      <c r="C25" s="45"/>
      <c r="D25" s="36" t="s">
        <v>16</v>
      </c>
      <c r="E25" s="35" t="s">
        <v>21</v>
      </c>
      <c r="F25" s="37">
        <v>0.022743055555555555</v>
      </c>
      <c r="G25" s="11" t="str">
        <f t="shared" si="0"/>
        <v>3.60/km</v>
      </c>
      <c r="H25" s="14">
        <f t="shared" si="1"/>
        <v>0.0034722222222222203</v>
      </c>
      <c r="I25" s="14">
        <f>F25-INDEX($F$4:$F$238,MATCH(D25,$D$4:$D$238,0))</f>
        <v>0</v>
      </c>
    </row>
    <row r="26" spans="1:9" s="6" customFormat="1" ht="15" customHeight="1">
      <c r="A26" s="11">
        <v>23</v>
      </c>
      <c r="B26" s="42" t="s">
        <v>63</v>
      </c>
      <c r="C26" s="45"/>
      <c r="D26" s="36" t="s">
        <v>14</v>
      </c>
      <c r="E26" s="35" t="s">
        <v>23</v>
      </c>
      <c r="F26" s="37">
        <v>0.0227662037037037</v>
      </c>
      <c r="G26" s="11" t="str">
        <f t="shared" si="0"/>
        <v>3.60/km</v>
      </c>
      <c r="H26" s="14">
        <f t="shared" si="1"/>
        <v>0.0034953703703703674</v>
      </c>
      <c r="I26" s="14">
        <f>F26-INDEX($F$4:$F$238,MATCH(D26,$D$4:$D$238,0))</f>
        <v>0</v>
      </c>
    </row>
    <row r="27" spans="1:9" s="7" customFormat="1" ht="15" customHeight="1">
      <c r="A27" s="11">
        <v>24</v>
      </c>
      <c r="B27" s="42" t="s">
        <v>64</v>
      </c>
      <c r="C27" s="45"/>
      <c r="D27" s="36" t="s">
        <v>11</v>
      </c>
      <c r="E27" s="35" t="s">
        <v>26</v>
      </c>
      <c r="F27" s="37">
        <v>0.022824074074074076</v>
      </c>
      <c r="G27" s="11" t="str">
        <f t="shared" si="0"/>
        <v>4.00/km</v>
      </c>
      <c r="H27" s="14">
        <f t="shared" si="1"/>
        <v>0.0035532407407407422</v>
      </c>
      <c r="I27" s="14">
        <f>F27-INDEX($F$4:$F$238,MATCH(D27,$D$4:$D$238,0))</f>
        <v>0.0035532407407407422</v>
      </c>
    </row>
    <row r="28" spans="1:9" s="6" customFormat="1" ht="15" customHeight="1">
      <c r="A28" s="11">
        <v>25</v>
      </c>
      <c r="B28" s="42" t="s">
        <v>65</v>
      </c>
      <c r="C28" s="45"/>
      <c r="D28" s="36" t="s">
        <v>14</v>
      </c>
      <c r="E28" s="35" t="s">
        <v>23</v>
      </c>
      <c r="F28" s="37">
        <v>0.022847222222222224</v>
      </c>
      <c r="G28" s="11" t="str">
        <f t="shared" si="0"/>
        <v>4.01/km</v>
      </c>
      <c r="H28" s="14">
        <f t="shared" si="1"/>
        <v>0.0035763888888888894</v>
      </c>
      <c r="I28" s="14">
        <f>F28-INDEX($F$4:$F$238,MATCH(D28,$D$4:$D$238,0))</f>
        <v>8.101851851852193E-05</v>
      </c>
    </row>
    <row r="29" spans="1:9" s="6" customFormat="1" ht="15" customHeight="1">
      <c r="A29" s="11">
        <v>26</v>
      </c>
      <c r="B29" s="42" t="s">
        <v>66</v>
      </c>
      <c r="C29" s="45"/>
      <c r="D29" s="36" t="s">
        <v>16</v>
      </c>
      <c r="E29" s="35" t="s">
        <v>25</v>
      </c>
      <c r="F29" s="37">
        <v>0.022881944444444444</v>
      </c>
      <c r="G29" s="11" t="str">
        <f t="shared" si="0"/>
        <v>4.01/km</v>
      </c>
      <c r="H29" s="14">
        <f t="shared" si="1"/>
        <v>0.00361111111111111</v>
      </c>
      <c r="I29" s="14">
        <f>F29-INDEX($F$4:$F$238,MATCH(D29,$D$4:$D$238,0))</f>
        <v>0.00013888888888888978</v>
      </c>
    </row>
    <row r="30" spans="1:9" s="6" customFormat="1" ht="15" customHeight="1">
      <c r="A30" s="11">
        <v>27</v>
      </c>
      <c r="B30" s="42" t="s">
        <v>67</v>
      </c>
      <c r="C30" s="45"/>
      <c r="D30" s="36" t="s">
        <v>11</v>
      </c>
      <c r="E30" s="35" t="s">
        <v>21</v>
      </c>
      <c r="F30" s="37">
        <v>0.022962962962962966</v>
      </c>
      <c r="G30" s="11" t="str">
        <f t="shared" si="0"/>
        <v>4.02/km</v>
      </c>
      <c r="H30" s="14">
        <f t="shared" si="1"/>
        <v>0.003692129629629632</v>
      </c>
      <c r="I30" s="14">
        <f>F30-INDEX($F$4:$F$238,MATCH(D30,$D$4:$D$238,0))</f>
        <v>0.003692129629629632</v>
      </c>
    </row>
    <row r="31" spans="1:9" s="6" customFormat="1" ht="15" customHeight="1">
      <c r="A31" s="11">
        <v>28</v>
      </c>
      <c r="B31" s="42" t="s">
        <v>68</v>
      </c>
      <c r="C31" s="45"/>
      <c r="D31" s="36" t="s">
        <v>18</v>
      </c>
      <c r="E31" s="35" t="s">
        <v>23</v>
      </c>
      <c r="F31" s="37">
        <v>0.023287037037037037</v>
      </c>
      <c r="G31" s="11" t="str">
        <f t="shared" si="0"/>
        <v>4.05/km</v>
      </c>
      <c r="H31" s="14">
        <f t="shared" si="1"/>
        <v>0.004016203703703702</v>
      </c>
      <c r="I31" s="14">
        <f>F31-INDEX($F$4:$F$238,MATCH(D31,$D$4:$D$238,0))</f>
        <v>0.0017939814814814797</v>
      </c>
    </row>
    <row r="32" spans="1:9" s="6" customFormat="1" ht="15" customHeight="1">
      <c r="A32" s="11">
        <v>29</v>
      </c>
      <c r="B32" s="42" t="s">
        <v>69</v>
      </c>
      <c r="C32" s="45"/>
      <c r="D32" s="36" t="s">
        <v>27</v>
      </c>
      <c r="E32" s="35" t="s">
        <v>19</v>
      </c>
      <c r="F32" s="37">
        <v>0.023414351851851853</v>
      </c>
      <c r="G32" s="11" t="str">
        <f t="shared" si="0"/>
        <v>4.07/km</v>
      </c>
      <c r="H32" s="14">
        <f aca="true" t="shared" si="2" ref="H32:H87">F32-$F$4</f>
        <v>0.004143518518518519</v>
      </c>
      <c r="I32" s="14">
        <f>F32-INDEX($F$4:$F$238,MATCH(D32,$D$4:$D$238,0))</f>
        <v>0</v>
      </c>
    </row>
    <row r="33" spans="1:9" s="6" customFormat="1" ht="15" customHeight="1">
      <c r="A33" s="11">
        <v>30</v>
      </c>
      <c r="B33" s="42" t="s">
        <v>70</v>
      </c>
      <c r="C33" s="45"/>
      <c r="D33" s="36" t="s">
        <v>14</v>
      </c>
      <c r="E33" s="35" t="s">
        <v>23</v>
      </c>
      <c r="F33" s="37">
        <v>0.023761574074074074</v>
      </c>
      <c r="G33" s="11" t="str">
        <f t="shared" si="0"/>
        <v>4.10/km</v>
      </c>
      <c r="H33" s="14">
        <f t="shared" si="2"/>
        <v>0.00449074074074074</v>
      </c>
      <c r="I33" s="14">
        <f>F33-INDEX($F$4:$F$238,MATCH(D33,$D$4:$D$238,0))</f>
        <v>0.0009953703703703722</v>
      </c>
    </row>
    <row r="34" spans="1:9" s="6" customFormat="1" ht="15" customHeight="1">
      <c r="A34" s="11">
        <v>31</v>
      </c>
      <c r="B34" s="42" t="s">
        <v>71</v>
      </c>
      <c r="C34" s="45"/>
      <c r="D34" s="36" t="s">
        <v>13</v>
      </c>
      <c r="E34" s="35" t="s">
        <v>24</v>
      </c>
      <c r="F34" s="37">
        <v>0.023796296296296298</v>
      </c>
      <c r="G34" s="11" t="str">
        <f t="shared" si="0"/>
        <v>4.11/km</v>
      </c>
      <c r="H34" s="14">
        <f t="shared" si="2"/>
        <v>0.004525462962962964</v>
      </c>
      <c r="I34" s="14">
        <f>F34-INDEX($F$4:$F$238,MATCH(D34,$D$4:$D$238,0))</f>
        <v>0.0032638888888888926</v>
      </c>
    </row>
    <row r="35" spans="1:9" s="6" customFormat="1" ht="15" customHeight="1">
      <c r="A35" s="11">
        <v>32</v>
      </c>
      <c r="B35" s="42" t="s">
        <v>72</v>
      </c>
      <c r="C35" s="45"/>
      <c r="D35" s="36" t="s">
        <v>16</v>
      </c>
      <c r="E35" s="35" t="s">
        <v>23</v>
      </c>
      <c r="F35" s="37">
        <v>0.02395833333333333</v>
      </c>
      <c r="G35" s="11" t="str">
        <f t="shared" si="0"/>
        <v>4.12/km</v>
      </c>
      <c r="H35" s="14">
        <f t="shared" si="2"/>
        <v>0.004687499999999997</v>
      </c>
      <c r="I35" s="14">
        <f>F35-INDEX($F$4:$F$238,MATCH(D35,$D$4:$D$238,0))</f>
        <v>0.001215277777777777</v>
      </c>
    </row>
    <row r="36" spans="1:9" s="6" customFormat="1" ht="15" customHeight="1">
      <c r="A36" s="11">
        <v>33</v>
      </c>
      <c r="B36" s="42" t="s">
        <v>73</v>
      </c>
      <c r="C36" s="45"/>
      <c r="D36" s="36" t="s">
        <v>13</v>
      </c>
      <c r="E36" s="35" t="s">
        <v>22</v>
      </c>
      <c r="F36" s="37">
        <v>0.024027777777777776</v>
      </c>
      <c r="G36" s="11" t="str">
        <f t="shared" si="0"/>
        <v>4.13/km</v>
      </c>
      <c r="H36" s="14">
        <f t="shared" si="2"/>
        <v>0.004756944444444442</v>
      </c>
      <c r="I36" s="14">
        <f>F36-INDEX($F$4:$F$238,MATCH(D36,$D$4:$D$238,0))</f>
        <v>0.003495370370370371</v>
      </c>
    </row>
    <row r="37" spans="1:9" s="6" customFormat="1" ht="15" customHeight="1">
      <c r="A37" s="11">
        <v>34</v>
      </c>
      <c r="B37" s="42" t="s">
        <v>74</v>
      </c>
      <c r="C37" s="45"/>
      <c r="D37" s="36" t="s">
        <v>13</v>
      </c>
      <c r="E37" s="35" t="s">
        <v>19</v>
      </c>
      <c r="F37" s="37">
        <v>0.024039351851851853</v>
      </c>
      <c r="G37" s="11" t="str">
        <f t="shared" si="0"/>
        <v>4.13/km</v>
      </c>
      <c r="H37" s="14">
        <f t="shared" si="2"/>
        <v>0.004768518518518519</v>
      </c>
      <c r="I37" s="14">
        <f>F37-INDEX($F$4:$F$238,MATCH(D37,$D$4:$D$238,0))</f>
        <v>0.003506944444444448</v>
      </c>
    </row>
    <row r="38" spans="1:9" s="6" customFormat="1" ht="15" customHeight="1">
      <c r="A38" s="11">
        <v>35</v>
      </c>
      <c r="B38" s="42" t="s">
        <v>75</v>
      </c>
      <c r="C38" s="45"/>
      <c r="D38" s="36" t="s">
        <v>14</v>
      </c>
      <c r="E38" s="35" t="s">
        <v>20</v>
      </c>
      <c r="F38" s="37">
        <v>0.024085648148148148</v>
      </c>
      <c r="G38" s="11" t="str">
        <f t="shared" si="0"/>
        <v>4.14/km</v>
      </c>
      <c r="H38" s="14">
        <f t="shared" si="2"/>
        <v>0.0048148148148148134</v>
      </c>
      <c r="I38" s="14">
        <f>F38-INDEX($F$4:$F$238,MATCH(D38,$D$4:$D$238,0))</f>
        <v>0.001319444444444446</v>
      </c>
    </row>
    <row r="39" spans="1:9" s="6" customFormat="1" ht="15" customHeight="1">
      <c r="A39" s="11">
        <v>36</v>
      </c>
      <c r="B39" s="42" t="s">
        <v>76</v>
      </c>
      <c r="C39" s="45"/>
      <c r="D39" s="36" t="s">
        <v>13</v>
      </c>
      <c r="E39" s="35" t="s">
        <v>23</v>
      </c>
      <c r="F39" s="37">
        <v>0.024131944444444445</v>
      </c>
      <c r="G39" s="11" t="str">
        <f t="shared" si="0"/>
        <v>4.14/km</v>
      </c>
      <c r="H39" s="14">
        <f t="shared" si="2"/>
        <v>0.004861111111111111</v>
      </c>
      <c r="I39" s="14">
        <f>F39-INDEX($F$4:$F$238,MATCH(D39,$D$4:$D$238,0))</f>
        <v>0.00359953703703704</v>
      </c>
    </row>
    <row r="40" spans="1:9" s="6" customFormat="1" ht="15" customHeight="1">
      <c r="A40" s="11">
        <v>37</v>
      </c>
      <c r="B40" s="42" t="s">
        <v>77</v>
      </c>
      <c r="C40" s="45"/>
      <c r="D40" s="36" t="s">
        <v>18</v>
      </c>
      <c r="E40" s="35" t="s">
        <v>31</v>
      </c>
      <c r="F40" s="37">
        <v>0.02415509259259259</v>
      </c>
      <c r="G40" s="11" t="str">
        <f t="shared" si="0"/>
        <v>4.15/km</v>
      </c>
      <c r="H40" s="14">
        <f t="shared" si="2"/>
        <v>0.004884259259259255</v>
      </c>
      <c r="I40" s="14">
        <f>F40-INDEX($F$4:$F$238,MATCH(D40,$D$4:$D$238,0))</f>
        <v>0.002662037037037032</v>
      </c>
    </row>
    <row r="41" spans="1:9" s="6" customFormat="1" ht="15" customHeight="1">
      <c r="A41" s="11">
        <v>38</v>
      </c>
      <c r="B41" s="42" t="s">
        <v>78</v>
      </c>
      <c r="C41" s="45"/>
      <c r="D41" s="36" t="s">
        <v>18</v>
      </c>
      <c r="E41" s="35" t="s">
        <v>30</v>
      </c>
      <c r="F41" s="37">
        <v>0.024513888888888887</v>
      </c>
      <c r="G41" s="11" t="str">
        <f t="shared" si="0"/>
        <v>4.18/km</v>
      </c>
      <c r="H41" s="14">
        <f t="shared" si="2"/>
        <v>0.005243055555555553</v>
      </c>
      <c r="I41" s="14">
        <f>F41-INDEX($F$4:$F$238,MATCH(D41,$D$4:$D$238,0))</f>
        <v>0.0030208333333333302</v>
      </c>
    </row>
    <row r="42" spans="1:9" s="6" customFormat="1" ht="15" customHeight="1">
      <c r="A42" s="11">
        <v>39</v>
      </c>
      <c r="B42" s="42" t="s">
        <v>79</v>
      </c>
      <c r="C42" s="45"/>
      <c r="D42" s="36" t="s">
        <v>13</v>
      </c>
      <c r="E42" s="35" t="s">
        <v>23</v>
      </c>
      <c r="F42" s="37">
        <v>0.02460648148148148</v>
      </c>
      <c r="G42" s="11" t="str">
        <f t="shared" si="0"/>
        <v>4.19/km</v>
      </c>
      <c r="H42" s="14">
        <f t="shared" si="2"/>
        <v>0.005335648148148145</v>
      </c>
      <c r="I42" s="14">
        <f>F42-INDEX($F$4:$F$238,MATCH(D42,$D$4:$D$238,0))</f>
        <v>0.004074074074074074</v>
      </c>
    </row>
    <row r="43" spans="1:9" s="6" customFormat="1" ht="15" customHeight="1">
      <c r="A43" s="11">
        <v>40</v>
      </c>
      <c r="B43" s="42" t="s">
        <v>80</v>
      </c>
      <c r="C43" s="45"/>
      <c r="D43" s="36" t="s">
        <v>15</v>
      </c>
      <c r="E43" s="35" t="s">
        <v>23</v>
      </c>
      <c r="F43" s="37">
        <v>0.02466435185185185</v>
      </c>
      <c r="G43" s="11" t="str">
        <f t="shared" si="0"/>
        <v>4.20/km</v>
      </c>
      <c r="H43" s="14">
        <f t="shared" si="2"/>
        <v>0.005393518518518516</v>
      </c>
      <c r="I43" s="14">
        <f>F43-INDEX($F$4:$F$238,MATCH(D43,$D$4:$D$238,0))</f>
        <v>0</v>
      </c>
    </row>
    <row r="44" spans="1:9" s="6" customFormat="1" ht="15" customHeight="1">
      <c r="A44" s="11">
        <v>41</v>
      </c>
      <c r="B44" s="42" t="s">
        <v>81</v>
      </c>
      <c r="C44" s="45"/>
      <c r="D44" s="36" t="s">
        <v>11</v>
      </c>
      <c r="E44" s="35" t="s">
        <v>19</v>
      </c>
      <c r="F44" s="37">
        <v>0.0246875</v>
      </c>
      <c r="G44" s="11" t="str">
        <f t="shared" si="0"/>
        <v>4.20/km</v>
      </c>
      <c r="H44" s="14">
        <f t="shared" si="2"/>
        <v>0.005416666666666667</v>
      </c>
      <c r="I44" s="14">
        <f>F44-INDEX($F$4:$F$238,MATCH(D44,$D$4:$D$238,0))</f>
        <v>0.005416666666666667</v>
      </c>
    </row>
    <row r="45" spans="1:9" s="6" customFormat="1" ht="15" customHeight="1">
      <c r="A45" s="11">
        <v>42</v>
      </c>
      <c r="B45" s="42" t="s">
        <v>82</v>
      </c>
      <c r="C45" s="45"/>
      <c r="D45" s="36" t="s">
        <v>34</v>
      </c>
      <c r="E45" s="35" t="s">
        <v>23</v>
      </c>
      <c r="F45" s="37">
        <v>0.024710648148148148</v>
      </c>
      <c r="G45" s="11" t="str">
        <f t="shared" si="0"/>
        <v>4.20/km</v>
      </c>
      <c r="H45" s="14">
        <f t="shared" si="2"/>
        <v>0.005439814814814814</v>
      </c>
      <c r="I45" s="14">
        <f>F45-INDEX($F$4:$F$238,MATCH(D45,$D$4:$D$238,0))</f>
        <v>0.002812499999999999</v>
      </c>
    </row>
    <row r="46" spans="1:9" s="6" customFormat="1" ht="15" customHeight="1">
      <c r="A46" s="11">
        <v>43</v>
      </c>
      <c r="B46" s="42" t="s">
        <v>83</v>
      </c>
      <c r="C46" s="45"/>
      <c r="D46" s="36" t="s">
        <v>11</v>
      </c>
      <c r="E46" s="35" t="s">
        <v>21</v>
      </c>
      <c r="F46" s="37">
        <v>0.024861111111111108</v>
      </c>
      <c r="G46" s="11" t="str">
        <f t="shared" si="0"/>
        <v>4.22/km</v>
      </c>
      <c r="H46" s="14">
        <f t="shared" si="2"/>
        <v>0.005590277777777774</v>
      </c>
      <c r="I46" s="14">
        <f>F46-INDEX($F$4:$F$238,MATCH(D46,$D$4:$D$238,0))</f>
        <v>0.005590277777777774</v>
      </c>
    </row>
    <row r="47" spans="1:9" s="6" customFormat="1" ht="15" customHeight="1">
      <c r="A47" s="11">
        <v>44</v>
      </c>
      <c r="B47" s="42" t="s">
        <v>84</v>
      </c>
      <c r="C47" s="45"/>
      <c r="D47" s="36" t="s">
        <v>11</v>
      </c>
      <c r="E47" s="35" t="s">
        <v>21</v>
      </c>
      <c r="F47" s="37">
        <v>0.025034722222222222</v>
      </c>
      <c r="G47" s="11" t="str">
        <f t="shared" si="0"/>
        <v>4.24/km</v>
      </c>
      <c r="H47" s="14">
        <f t="shared" si="2"/>
        <v>0.005763888888888888</v>
      </c>
      <c r="I47" s="14">
        <f>F47-INDEX($F$4:$F$238,MATCH(D47,$D$4:$D$238,0))</f>
        <v>0.005763888888888888</v>
      </c>
    </row>
    <row r="48" spans="1:9" s="6" customFormat="1" ht="15" customHeight="1">
      <c r="A48" s="11">
        <v>45</v>
      </c>
      <c r="B48" s="42" t="s">
        <v>85</v>
      </c>
      <c r="C48" s="45"/>
      <c r="D48" s="36" t="s">
        <v>16</v>
      </c>
      <c r="E48" s="35" t="s">
        <v>24</v>
      </c>
      <c r="F48" s="37">
        <v>0.02508101851851852</v>
      </c>
      <c r="G48" s="11" t="str">
        <f t="shared" si="0"/>
        <v>4.24/km</v>
      </c>
      <c r="H48" s="14">
        <f t="shared" si="2"/>
        <v>0.005810185185185186</v>
      </c>
      <c r="I48" s="14">
        <f>F48-INDEX($F$4:$F$238,MATCH(D48,$D$4:$D$238,0))</f>
        <v>0.0023379629629629653</v>
      </c>
    </row>
    <row r="49" spans="1:9" s="6" customFormat="1" ht="15" customHeight="1">
      <c r="A49" s="11">
        <v>46</v>
      </c>
      <c r="B49" s="42" t="s">
        <v>86</v>
      </c>
      <c r="C49" s="45"/>
      <c r="D49" s="36" t="s">
        <v>15</v>
      </c>
      <c r="E49" s="35" t="s">
        <v>21</v>
      </c>
      <c r="F49" s="37">
        <v>0.02515046296296296</v>
      </c>
      <c r="G49" s="11" t="str">
        <f t="shared" si="0"/>
        <v>4.25/km</v>
      </c>
      <c r="H49" s="14">
        <f t="shared" si="2"/>
        <v>0.005879629629629627</v>
      </c>
      <c r="I49" s="14">
        <f>F49-INDEX($F$4:$F$238,MATCH(D49,$D$4:$D$238,0))</f>
        <v>0.00048611111111111077</v>
      </c>
    </row>
    <row r="50" spans="1:9" s="6" customFormat="1" ht="15" customHeight="1">
      <c r="A50" s="11">
        <v>47</v>
      </c>
      <c r="B50" s="42" t="s">
        <v>87</v>
      </c>
      <c r="C50" s="45"/>
      <c r="D50" s="36" t="s">
        <v>34</v>
      </c>
      <c r="E50" s="35" t="s">
        <v>24</v>
      </c>
      <c r="F50" s="37">
        <v>0.025300925925925925</v>
      </c>
      <c r="G50" s="11" t="str">
        <f t="shared" si="0"/>
        <v>4.27/km</v>
      </c>
      <c r="H50" s="14">
        <f t="shared" si="2"/>
        <v>0.00603009259259259</v>
      </c>
      <c r="I50" s="14">
        <f>F50-INDEX($F$4:$F$238,MATCH(D50,$D$4:$D$238,0))</f>
        <v>0.0034027777777777754</v>
      </c>
    </row>
    <row r="51" spans="1:9" s="6" customFormat="1" ht="15" customHeight="1">
      <c r="A51" s="11">
        <v>48</v>
      </c>
      <c r="B51" s="42" t="s">
        <v>88</v>
      </c>
      <c r="C51" s="45"/>
      <c r="D51" s="36" t="s">
        <v>18</v>
      </c>
      <c r="E51" s="35" t="s">
        <v>21</v>
      </c>
      <c r="F51" s="37">
        <v>0.025416666666666667</v>
      </c>
      <c r="G51" s="11" t="str">
        <f t="shared" si="0"/>
        <v>4.28/km</v>
      </c>
      <c r="H51" s="14">
        <f t="shared" si="2"/>
        <v>0.006145833333333333</v>
      </c>
      <c r="I51" s="14">
        <f>F51-INDEX($F$4:$F$238,MATCH(D51,$D$4:$D$238,0))</f>
        <v>0.00392361111111111</v>
      </c>
    </row>
    <row r="52" spans="1:9" s="6" customFormat="1" ht="15" customHeight="1">
      <c r="A52" s="11">
        <v>49</v>
      </c>
      <c r="B52" s="42" t="s">
        <v>89</v>
      </c>
      <c r="C52" s="45"/>
      <c r="D52" s="36" t="s">
        <v>14</v>
      </c>
      <c r="E52" s="35" t="s">
        <v>23</v>
      </c>
      <c r="F52" s="37">
        <v>0.025451388888888888</v>
      </c>
      <c r="G52" s="11" t="str">
        <f t="shared" si="0"/>
        <v>4.28/km</v>
      </c>
      <c r="H52" s="14">
        <f t="shared" si="2"/>
        <v>0.006180555555555554</v>
      </c>
      <c r="I52" s="14">
        <f>F52-INDEX($F$4:$F$238,MATCH(D52,$D$4:$D$238,0))</f>
        <v>0.0026851851851851863</v>
      </c>
    </row>
    <row r="53" spans="1:9" s="8" customFormat="1" ht="15" customHeight="1">
      <c r="A53" s="11">
        <v>50</v>
      </c>
      <c r="B53" s="42" t="s">
        <v>90</v>
      </c>
      <c r="C53" s="45"/>
      <c r="D53" s="36" t="s">
        <v>14</v>
      </c>
      <c r="E53" s="35" t="s">
        <v>22</v>
      </c>
      <c r="F53" s="37">
        <v>0.025486111111111112</v>
      </c>
      <c r="G53" s="11" t="str">
        <f t="shared" si="0"/>
        <v>4.29/km</v>
      </c>
      <c r="H53" s="14">
        <f t="shared" si="2"/>
        <v>0.006215277777777778</v>
      </c>
      <c r="I53" s="14">
        <f>F53-INDEX($F$4:$F$238,MATCH(D53,$D$4:$D$238,0))</f>
        <v>0.0027199074074074105</v>
      </c>
    </row>
    <row r="54" spans="1:9" s="6" customFormat="1" ht="15" customHeight="1">
      <c r="A54" s="11">
        <v>51</v>
      </c>
      <c r="B54" s="42" t="s">
        <v>91</v>
      </c>
      <c r="C54" s="45"/>
      <c r="D54" s="36" t="s">
        <v>16</v>
      </c>
      <c r="E54" s="35" t="s">
        <v>22</v>
      </c>
      <c r="F54" s="37">
        <v>0.025532407407407406</v>
      </c>
      <c r="G54" s="11" t="str">
        <f t="shared" si="0"/>
        <v>4.29/km</v>
      </c>
      <c r="H54" s="14">
        <f t="shared" si="2"/>
        <v>0.006261574074074072</v>
      </c>
      <c r="I54" s="14">
        <f>F54-INDEX($F$4:$F$238,MATCH(D54,$D$4:$D$238,0))</f>
        <v>0.002789351851851852</v>
      </c>
    </row>
    <row r="55" spans="1:9" s="6" customFormat="1" ht="15" customHeight="1">
      <c r="A55" s="11">
        <v>52</v>
      </c>
      <c r="B55" s="42" t="s">
        <v>92</v>
      </c>
      <c r="C55" s="45"/>
      <c r="D55" s="36" t="s">
        <v>14</v>
      </c>
      <c r="E55" s="35" t="s">
        <v>21</v>
      </c>
      <c r="F55" s="37">
        <v>0.025578703703703704</v>
      </c>
      <c r="G55" s="11" t="str">
        <f t="shared" si="0"/>
        <v>4.30/km</v>
      </c>
      <c r="H55" s="14">
        <f t="shared" si="2"/>
        <v>0.00630787037037037</v>
      </c>
      <c r="I55" s="14">
        <f>F55-INDEX($F$4:$F$238,MATCH(D55,$D$4:$D$238,0))</f>
        <v>0.0028125000000000025</v>
      </c>
    </row>
    <row r="56" spans="1:9" s="6" customFormat="1" ht="15" customHeight="1">
      <c r="A56" s="11">
        <v>53</v>
      </c>
      <c r="B56" s="42" t="s">
        <v>93</v>
      </c>
      <c r="C56" s="45"/>
      <c r="D56" s="36" t="s">
        <v>37</v>
      </c>
      <c r="E56" s="35" t="s">
        <v>19</v>
      </c>
      <c r="F56" s="37">
        <v>0.025625</v>
      </c>
      <c r="G56" s="11" t="str">
        <f t="shared" si="0"/>
        <v>4.30/km</v>
      </c>
      <c r="H56" s="14">
        <f t="shared" si="2"/>
        <v>0.006354166666666664</v>
      </c>
      <c r="I56" s="14">
        <f>F56-INDEX($F$4:$F$238,MATCH(D56,$D$4:$D$238,0))</f>
        <v>0</v>
      </c>
    </row>
    <row r="57" spans="1:9" s="6" customFormat="1" ht="15" customHeight="1">
      <c r="A57" s="11">
        <v>54</v>
      </c>
      <c r="B57" s="42" t="s">
        <v>94</v>
      </c>
      <c r="C57" s="45"/>
      <c r="D57" s="36" t="s">
        <v>13</v>
      </c>
      <c r="E57" s="35" t="s">
        <v>19</v>
      </c>
      <c r="F57" s="37">
        <v>0.025729166666666664</v>
      </c>
      <c r="G57" s="11" t="str">
        <f t="shared" si="0"/>
        <v>4.31/km</v>
      </c>
      <c r="H57" s="14">
        <f t="shared" si="2"/>
        <v>0.00645833333333333</v>
      </c>
      <c r="I57" s="14">
        <f>F57-INDEX($F$4:$F$238,MATCH(D57,$D$4:$D$238,0))</f>
        <v>0.005196759259259259</v>
      </c>
    </row>
    <row r="58" spans="1:9" s="6" customFormat="1" ht="15" customHeight="1">
      <c r="A58" s="11">
        <v>55</v>
      </c>
      <c r="B58" s="42" t="s">
        <v>95</v>
      </c>
      <c r="C58" s="45"/>
      <c r="D58" s="36" t="s">
        <v>15</v>
      </c>
      <c r="E58" s="35" t="s">
        <v>23</v>
      </c>
      <c r="F58" s="37">
        <v>0.025775462962962962</v>
      </c>
      <c r="G58" s="11" t="str">
        <f t="shared" si="0"/>
        <v>4.32/km</v>
      </c>
      <c r="H58" s="14">
        <f t="shared" si="2"/>
        <v>0.006504629629629628</v>
      </c>
      <c r="I58" s="14">
        <f>F58-INDEX($F$4:$F$238,MATCH(D58,$D$4:$D$238,0))</f>
        <v>0.0011111111111111113</v>
      </c>
    </row>
    <row r="59" spans="1:9" s="6" customFormat="1" ht="15" customHeight="1">
      <c r="A59" s="11">
        <v>56</v>
      </c>
      <c r="B59" s="42" t="s">
        <v>96</v>
      </c>
      <c r="C59" s="45"/>
      <c r="D59" s="36" t="s">
        <v>14</v>
      </c>
      <c r="E59" s="35" t="s">
        <v>21</v>
      </c>
      <c r="F59" s="37">
        <v>0.02584490740740741</v>
      </c>
      <c r="G59" s="11" t="str">
        <f t="shared" si="0"/>
        <v>4.32/km</v>
      </c>
      <c r="H59" s="14">
        <f t="shared" si="2"/>
        <v>0.006574074074074076</v>
      </c>
      <c r="I59" s="14">
        <f>F59-INDEX($F$4:$F$238,MATCH(D59,$D$4:$D$238,0))</f>
        <v>0.0030787037037037085</v>
      </c>
    </row>
    <row r="60" spans="1:9" s="6" customFormat="1" ht="15" customHeight="1">
      <c r="A60" s="11">
        <v>57</v>
      </c>
      <c r="B60" s="42" t="s">
        <v>97</v>
      </c>
      <c r="C60" s="45"/>
      <c r="D60" s="36" t="s">
        <v>34</v>
      </c>
      <c r="E60" s="35" t="s">
        <v>20</v>
      </c>
      <c r="F60" s="37">
        <v>0.026296296296296293</v>
      </c>
      <c r="G60" s="11" t="str">
        <f t="shared" si="0"/>
        <v>4.37/km</v>
      </c>
      <c r="H60" s="14">
        <f t="shared" si="2"/>
        <v>0.007025462962962959</v>
      </c>
      <c r="I60" s="14">
        <f>F60-INDEX($F$4:$F$238,MATCH(D60,$D$4:$D$238,0))</f>
        <v>0.004398148148148144</v>
      </c>
    </row>
    <row r="61" spans="1:9" s="6" customFormat="1" ht="15" customHeight="1">
      <c r="A61" s="11">
        <v>58</v>
      </c>
      <c r="B61" s="42" t="s">
        <v>98</v>
      </c>
      <c r="C61" s="45"/>
      <c r="D61" s="36" t="s">
        <v>17</v>
      </c>
      <c r="E61" s="35" t="s">
        <v>21</v>
      </c>
      <c r="F61" s="37">
        <v>0.026377314814814815</v>
      </c>
      <c r="G61" s="11" t="str">
        <f t="shared" si="0"/>
        <v>4.38/km</v>
      </c>
      <c r="H61" s="14">
        <f t="shared" si="2"/>
        <v>0.007106481481481481</v>
      </c>
      <c r="I61" s="14">
        <f>F61-INDEX($F$4:$F$238,MATCH(D61,$D$4:$D$238,0))</f>
        <v>0.0067708333333333336</v>
      </c>
    </row>
    <row r="62" spans="1:9" s="6" customFormat="1" ht="15" customHeight="1">
      <c r="A62" s="11">
        <v>59</v>
      </c>
      <c r="B62" s="42" t="s">
        <v>99</v>
      </c>
      <c r="C62" s="45"/>
      <c r="D62" s="36" t="s">
        <v>11</v>
      </c>
      <c r="E62" s="35" t="s">
        <v>23</v>
      </c>
      <c r="F62" s="37">
        <v>0.02646990740740741</v>
      </c>
      <c r="G62" s="11" t="str">
        <f t="shared" si="0"/>
        <v>4.39/km</v>
      </c>
      <c r="H62" s="14">
        <f t="shared" si="2"/>
        <v>0.0071990740740740765</v>
      </c>
      <c r="I62" s="14">
        <f>F62-INDEX($F$4:$F$238,MATCH(D62,$D$4:$D$238,0))</f>
        <v>0.0071990740740740765</v>
      </c>
    </row>
    <row r="63" spans="1:9" s="6" customFormat="1" ht="15" customHeight="1">
      <c r="A63" s="11">
        <v>60</v>
      </c>
      <c r="B63" s="42" t="s">
        <v>100</v>
      </c>
      <c r="C63" s="45"/>
      <c r="D63" s="36" t="s">
        <v>14</v>
      </c>
      <c r="E63" s="35" t="s">
        <v>23</v>
      </c>
      <c r="F63" s="37">
        <v>0.02666666666666667</v>
      </c>
      <c r="G63" s="11" t="str">
        <f t="shared" si="0"/>
        <v>4.41/km</v>
      </c>
      <c r="H63" s="14">
        <f t="shared" si="2"/>
        <v>0.007395833333333334</v>
      </c>
      <c r="I63" s="14">
        <f>F63-INDEX($F$4:$F$238,MATCH(D63,$D$4:$D$238,0))</f>
        <v>0.0039004629629629667</v>
      </c>
    </row>
    <row r="64" spans="1:9" s="6" customFormat="1" ht="15" customHeight="1">
      <c r="A64" s="11">
        <v>61</v>
      </c>
      <c r="B64" s="42" t="s">
        <v>101</v>
      </c>
      <c r="C64" s="45"/>
      <c r="D64" s="36" t="s">
        <v>15</v>
      </c>
      <c r="E64" s="35" t="s">
        <v>23</v>
      </c>
      <c r="F64" s="37">
        <v>0.026712962962962966</v>
      </c>
      <c r="G64" s="11" t="str">
        <f t="shared" si="0"/>
        <v>4.41/km</v>
      </c>
      <c r="H64" s="14">
        <f t="shared" si="2"/>
        <v>0.007442129629629632</v>
      </c>
      <c r="I64" s="14">
        <f>F64-INDEX($F$4:$F$238,MATCH(D64,$D$4:$D$238,0))</f>
        <v>0.0020486111111111156</v>
      </c>
    </row>
    <row r="65" spans="1:9" s="6" customFormat="1" ht="15" customHeight="1">
      <c r="A65" s="11">
        <v>62</v>
      </c>
      <c r="B65" s="42" t="s">
        <v>102</v>
      </c>
      <c r="C65" s="45"/>
      <c r="D65" s="36" t="s">
        <v>17</v>
      </c>
      <c r="E65" s="35" t="s">
        <v>38</v>
      </c>
      <c r="F65" s="37">
        <v>0.026724537037037036</v>
      </c>
      <c r="G65" s="11" t="str">
        <f t="shared" si="0"/>
        <v>4.42/km</v>
      </c>
      <c r="H65" s="14">
        <f t="shared" si="2"/>
        <v>0.007453703703703702</v>
      </c>
      <c r="I65" s="14">
        <f>F65-INDEX($F$4:$F$238,MATCH(D65,$D$4:$D$238,0))</f>
        <v>0.0071180555555555546</v>
      </c>
    </row>
    <row r="66" spans="1:9" s="6" customFormat="1" ht="15" customHeight="1">
      <c r="A66" s="11">
        <v>63</v>
      </c>
      <c r="B66" s="42" t="s">
        <v>103</v>
      </c>
      <c r="C66" s="45"/>
      <c r="D66" s="36" t="s">
        <v>32</v>
      </c>
      <c r="E66" s="35" t="s">
        <v>21</v>
      </c>
      <c r="F66" s="37">
        <v>0.02701388888888889</v>
      </c>
      <c r="G66" s="11" t="str">
        <f t="shared" si="0"/>
        <v>4.45/km</v>
      </c>
      <c r="H66" s="14">
        <f t="shared" si="2"/>
        <v>0.007743055555555555</v>
      </c>
      <c r="I66" s="14">
        <f>F66-INDEX($F$4:$F$238,MATCH(D66,$D$4:$D$238,0))</f>
        <v>0</v>
      </c>
    </row>
    <row r="67" spans="1:9" s="6" customFormat="1" ht="15" customHeight="1">
      <c r="A67" s="11">
        <v>64</v>
      </c>
      <c r="B67" s="42" t="s">
        <v>104</v>
      </c>
      <c r="C67" s="45"/>
      <c r="D67" s="36" t="s">
        <v>35</v>
      </c>
      <c r="E67" s="35" t="s">
        <v>36</v>
      </c>
      <c r="F67" s="37">
        <v>0.02702546296296296</v>
      </c>
      <c r="G67" s="11" t="str">
        <f t="shared" si="0"/>
        <v>4.45/km</v>
      </c>
      <c r="H67" s="14">
        <f t="shared" si="2"/>
        <v>0.007754629629629625</v>
      </c>
      <c r="I67" s="14">
        <f>F67-INDEX($F$4:$F$238,MATCH(D67,$D$4:$D$238,0))</f>
        <v>0</v>
      </c>
    </row>
    <row r="68" spans="1:9" s="6" customFormat="1" ht="15" customHeight="1">
      <c r="A68" s="11">
        <v>65</v>
      </c>
      <c r="B68" s="42" t="s">
        <v>105</v>
      </c>
      <c r="C68" s="45"/>
      <c r="D68" s="36" t="s">
        <v>12</v>
      </c>
      <c r="E68" s="35" t="s">
        <v>22</v>
      </c>
      <c r="F68" s="37">
        <v>0.027083333333333334</v>
      </c>
      <c r="G68" s="11" t="str">
        <f aca="true" t="shared" si="3" ref="G68:G99">TEXT(INT((HOUR(F68)*3600+MINUTE(F68)*60+SECOND(F68))/$I$2/60),"0")&amp;"."&amp;TEXT(MOD((HOUR(F68)*3600+MINUTE(F68)*60+SECOND(F68))/$I$2,60),"00")&amp;"/km"</f>
        <v>4.45/km</v>
      </c>
      <c r="H68" s="14">
        <f t="shared" si="2"/>
        <v>0.0078125</v>
      </c>
      <c r="I68" s="14">
        <f>F68-INDEX($F$4:$F$238,MATCH(D68,$D$4:$D$238,0))</f>
        <v>0</v>
      </c>
    </row>
    <row r="69" spans="1:9" s="6" customFormat="1" ht="15" customHeight="1">
      <c r="A69" s="11">
        <v>66</v>
      </c>
      <c r="B69" s="42" t="s">
        <v>106</v>
      </c>
      <c r="C69" s="45"/>
      <c r="D69" s="36" t="s">
        <v>14</v>
      </c>
      <c r="E69" s="35" t="s">
        <v>22</v>
      </c>
      <c r="F69" s="37">
        <v>0.02710648148148148</v>
      </c>
      <c r="G69" s="11" t="str">
        <f t="shared" si="3"/>
        <v>4.46/km</v>
      </c>
      <c r="H69" s="14">
        <f t="shared" si="2"/>
        <v>0.007835648148148147</v>
      </c>
      <c r="I69" s="14">
        <f>F69-INDEX($F$4:$F$238,MATCH(D69,$D$4:$D$238,0))</f>
        <v>0.00434027777777778</v>
      </c>
    </row>
    <row r="70" spans="1:9" s="6" customFormat="1" ht="15" customHeight="1">
      <c r="A70" s="11">
        <v>67</v>
      </c>
      <c r="B70" s="42" t="s">
        <v>107</v>
      </c>
      <c r="C70" s="45"/>
      <c r="D70" s="36" t="s">
        <v>15</v>
      </c>
      <c r="E70" s="35" t="s">
        <v>23</v>
      </c>
      <c r="F70" s="37">
        <v>0.0271875</v>
      </c>
      <c r="G70" s="11" t="str">
        <f t="shared" si="3"/>
        <v>4.46/km</v>
      </c>
      <c r="H70" s="14">
        <f t="shared" si="2"/>
        <v>0.007916666666666666</v>
      </c>
      <c r="I70" s="14">
        <f>F70-INDEX($F$4:$F$238,MATCH(D70,$D$4:$D$238,0))</f>
        <v>0.0025231481481481494</v>
      </c>
    </row>
    <row r="71" spans="1:9" s="6" customFormat="1" ht="15" customHeight="1">
      <c r="A71" s="11">
        <v>68</v>
      </c>
      <c r="B71" s="42" t="s">
        <v>108</v>
      </c>
      <c r="C71" s="45"/>
      <c r="D71" s="36" t="s">
        <v>14</v>
      </c>
      <c r="E71" s="35" t="s">
        <v>23</v>
      </c>
      <c r="F71" s="37">
        <v>0.027557870370370368</v>
      </c>
      <c r="G71" s="11" t="str">
        <f t="shared" si="3"/>
        <v>4.50/km</v>
      </c>
      <c r="H71" s="14">
        <f t="shared" si="2"/>
        <v>0.008287037037037034</v>
      </c>
      <c r="I71" s="14">
        <f>F71-INDEX($F$4:$F$238,MATCH(D71,$D$4:$D$238,0))</f>
        <v>0.004791666666666666</v>
      </c>
    </row>
    <row r="72" spans="1:9" s="6" customFormat="1" ht="15" customHeight="1">
      <c r="A72" s="11">
        <v>69</v>
      </c>
      <c r="B72" s="42" t="s">
        <v>109</v>
      </c>
      <c r="C72" s="45"/>
      <c r="D72" s="36" t="s">
        <v>14</v>
      </c>
      <c r="E72" s="35" t="s">
        <v>24</v>
      </c>
      <c r="F72" s="37">
        <v>0.027685185185185188</v>
      </c>
      <c r="G72" s="11" t="str">
        <f t="shared" si="3"/>
        <v>4.52/km</v>
      </c>
      <c r="H72" s="14">
        <f t="shared" si="2"/>
        <v>0.008414351851851853</v>
      </c>
      <c r="I72" s="14">
        <f>F72-INDEX($F$4:$F$238,MATCH(D72,$D$4:$D$238,0))</f>
        <v>0.004918981481481486</v>
      </c>
    </row>
    <row r="73" spans="1:9" s="6" customFormat="1" ht="15" customHeight="1">
      <c r="A73" s="11">
        <v>70</v>
      </c>
      <c r="B73" s="42" t="s">
        <v>110</v>
      </c>
      <c r="C73" s="45"/>
      <c r="D73" s="36" t="s">
        <v>15</v>
      </c>
      <c r="E73" s="35" t="s">
        <v>23</v>
      </c>
      <c r="F73" s="37">
        <v>0.02773148148148148</v>
      </c>
      <c r="G73" s="11" t="str">
        <f t="shared" si="3"/>
        <v>4.52/km</v>
      </c>
      <c r="H73" s="14">
        <f t="shared" si="2"/>
        <v>0.008460648148148144</v>
      </c>
      <c r="I73" s="14">
        <f>F73-INDEX($F$4:$F$238,MATCH(D73,$D$4:$D$238,0))</f>
        <v>0.003067129629629628</v>
      </c>
    </row>
    <row r="74" spans="1:9" s="6" customFormat="1" ht="15" customHeight="1">
      <c r="A74" s="11">
        <v>71</v>
      </c>
      <c r="B74" s="42" t="s">
        <v>111</v>
      </c>
      <c r="C74" s="45"/>
      <c r="D74" s="36" t="s">
        <v>16</v>
      </c>
      <c r="E74" s="35" t="s">
        <v>22</v>
      </c>
      <c r="F74" s="37">
        <v>0.02804398148148148</v>
      </c>
      <c r="G74" s="11" t="str">
        <f t="shared" si="3"/>
        <v>4.55/km</v>
      </c>
      <c r="H74" s="14">
        <f t="shared" si="2"/>
        <v>0.008773148148148145</v>
      </c>
      <c r="I74" s="14">
        <f>F74-INDEX($F$4:$F$238,MATCH(D74,$D$4:$D$238,0))</f>
        <v>0.005300925925925924</v>
      </c>
    </row>
    <row r="75" spans="1:9" s="6" customFormat="1" ht="15" customHeight="1">
      <c r="A75" s="11">
        <v>72</v>
      </c>
      <c r="B75" s="42" t="s">
        <v>112</v>
      </c>
      <c r="C75" s="45"/>
      <c r="D75" s="36" t="s">
        <v>37</v>
      </c>
      <c r="E75" s="35" t="s">
        <v>19</v>
      </c>
      <c r="F75" s="37">
        <v>0.028506944444444442</v>
      </c>
      <c r="G75" s="11" t="str">
        <f t="shared" si="3"/>
        <v>5.00/km</v>
      </c>
      <c r="H75" s="14">
        <f t="shared" si="2"/>
        <v>0.009236111111111108</v>
      </c>
      <c r="I75" s="14">
        <f>F75-INDEX($F$4:$F$238,MATCH(D75,$D$4:$D$238,0))</f>
        <v>0.002881944444444444</v>
      </c>
    </row>
    <row r="76" spans="1:9" s="6" customFormat="1" ht="15" customHeight="1">
      <c r="A76" s="11">
        <v>73</v>
      </c>
      <c r="B76" s="42" t="s">
        <v>113</v>
      </c>
      <c r="C76" s="45"/>
      <c r="D76" s="36" t="s">
        <v>15</v>
      </c>
      <c r="E76" s="35" t="s">
        <v>22</v>
      </c>
      <c r="F76" s="37">
        <v>0.028530092592592593</v>
      </c>
      <c r="G76" s="11" t="str">
        <f t="shared" si="3"/>
        <v>5.01/km</v>
      </c>
      <c r="H76" s="14">
        <f t="shared" si="2"/>
        <v>0.009259259259259259</v>
      </c>
      <c r="I76" s="14">
        <f>F76-INDEX($F$4:$F$238,MATCH(D76,$D$4:$D$238,0))</f>
        <v>0.0038657407407407425</v>
      </c>
    </row>
    <row r="77" spans="1:9" s="6" customFormat="1" ht="15" customHeight="1">
      <c r="A77" s="11">
        <v>74</v>
      </c>
      <c r="B77" s="42" t="s">
        <v>114</v>
      </c>
      <c r="C77" s="45"/>
      <c r="D77" s="36" t="s">
        <v>17</v>
      </c>
      <c r="E77" s="35" t="s">
        <v>30</v>
      </c>
      <c r="F77" s="37">
        <v>0.028634259259259262</v>
      </c>
      <c r="G77" s="11" t="str">
        <f t="shared" si="3"/>
        <v>5.02/km</v>
      </c>
      <c r="H77" s="14">
        <f t="shared" si="2"/>
        <v>0.009363425925925928</v>
      </c>
      <c r="I77" s="14">
        <f>F77-INDEX($F$4:$F$238,MATCH(D77,$D$4:$D$238,0))</f>
        <v>0.00902777777777778</v>
      </c>
    </row>
    <row r="78" spans="1:9" s="6" customFormat="1" ht="15" customHeight="1">
      <c r="A78" s="11">
        <v>75</v>
      </c>
      <c r="B78" s="42" t="s">
        <v>115</v>
      </c>
      <c r="C78" s="45"/>
      <c r="D78" s="36" t="s">
        <v>12</v>
      </c>
      <c r="E78" s="35" t="s">
        <v>33</v>
      </c>
      <c r="F78" s="37">
        <v>0.028657407407407406</v>
      </c>
      <c r="G78" s="11" t="str">
        <f t="shared" si="3"/>
        <v>5.02/km</v>
      </c>
      <c r="H78" s="14">
        <f t="shared" si="2"/>
        <v>0.009386574074074071</v>
      </c>
      <c r="I78" s="14">
        <f>F78-INDEX($F$4:$F$238,MATCH(D78,$D$4:$D$238,0))</f>
        <v>0.0015740740740740715</v>
      </c>
    </row>
    <row r="79" spans="1:9" s="6" customFormat="1" ht="15" customHeight="1">
      <c r="A79" s="11">
        <v>76</v>
      </c>
      <c r="B79" s="42" t="s">
        <v>116</v>
      </c>
      <c r="C79" s="45"/>
      <c r="D79" s="36" t="s">
        <v>11</v>
      </c>
      <c r="E79" s="35" t="s">
        <v>19</v>
      </c>
      <c r="F79" s="37">
        <v>0.028935185185185185</v>
      </c>
      <c r="G79" s="11" t="str">
        <f t="shared" si="3"/>
        <v>5.05/km</v>
      </c>
      <c r="H79" s="14">
        <f t="shared" si="2"/>
        <v>0.009664351851851851</v>
      </c>
      <c r="I79" s="14">
        <f>F79-INDEX($F$4:$F$238,MATCH(D79,$D$4:$D$238,0))</f>
        <v>0.009664351851851851</v>
      </c>
    </row>
    <row r="80" spans="1:9" s="8" customFormat="1" ht="15" customHeight="1">
      <c r="A80" s="11">
        <v>77</v>
      </c>
      <c r="B80" s="42" t="s">
        <v>117</v>
      </c>
      <c r="C80" s="45"/>
      <c r="D80" s="36" t="s">
        <v>18</v>
      </c>
      <c r="E80" s="35" t="s">
        <v>23</v>
      </c>
      <c r="F80" s="37">
        <v>0.028958333333333336</v>
      </c>
      <c r="G80" s="11" t="str">
        <f t="shared" si="3"/>
        <v>5.05/km</v>
      </c>
      <c r="H80" s="14">
        <f t="shared" si="2"/>
        <v>0.009687500000000002</v>
      </c>
      <c r="I80" s="14">
        <f>F80-INDEX($F$4:$F$238,MATCH(D80,$D$4:$D$238,0))</f>
        <v>0.007465277777777779</v>
      </c>
    </row>
    <row r="81" spans="1:9" s="6" customFormat="1" ht="15" customHeight="1">
      <c r="A81" s="11">
        <v>78</v>
      </c>
      <c r="B81" s="42" t="s">
        <v>118</v>
      </c>
      <c r="C81" s="45"/>
      <c r="D81" s="36" t="s">
        <v>16</v>
      </c>
      <c r="E81" s="35" t="s">
        <v>23</v>
      </c>
      <c r="F81" s="37">
        <v>0.029305555555555557</v>
      </c>
      <c r="G81" s="11" t="str">
        <f t="shared" si="3"/>
        <v>5.09/km</v>
      </c>
      <c r="H81" s="14">
        <f t="shared" si="2"/>
        <v>0.010034722222222223</v>
      </c>
      <c r="I81" s="14">
        <f>F81-INDEX($F$4:$F$238,MATCH(D81,$D$4:$D$238,0))</f>
        <v>0.006562500000000002</v>
      </c>
    </row>
    <row r="82" spans="1:9" s="6" customFormat="1" ht="15" customHeight="1">
      <c r="A82" s="11">
        <v>79</v>
      </c>
      <c r="B82" s="42" t="s">
        <v>119</v>
      </c>
      <c r="C82" s="45"/>
      <c r="D82" s="36" t="s">
        <v>16</v>
      </c>
      <c r="E82" s="35" t="s">
        <v>23</v>
      </c>
      <c r="F82" s="37">
        <v>0.029409722222222223</v>
      </c>
      <c r="G82" s="11" t="str">
        <f t="shared" si="3"/>
        <v>5.10/km</v>
      </c>
      <c r="H82" s="14">
        <f t="shared" si="2"/>
        <v>0.010138888888888888</v>
      </c>
      <c r="I82" s="14">
        <f>F82-INDEX($F$4:$F$238,MATCH(D82,$D$4:$D$238,0))</f>
        <v>0.006666666666666668</v>
      </c>
    </row>
    <row r="83" spans="1:9" s="6" customFormat="1" ht="15" customHeight="1">
      <c r="A83" s="11">
        <v>80</v>
      </c>
      <c r="B83" s="42" t="s">
        <v>120</v>
      </c>
      <c r="C83" s="45"/>
      <c r="D83" s="36" t="s">
        <v>37</v>
      </c>
      <c r="E83" s="35" t="s">
        <v>23</v>
      </c>
      <c r="F83" s="37">
        <v>0.03006944444444444</v>
      </c>
      <c r="G83" s="11" t="str">
        <f t="shared" si="3"/>
        <v>5.17/km</v>
      </c>
      <c r="H83" s="14">
        <f t="shared" si="2"/>
        <v>0.010798611111111106</v>
      </c>
      <c r="I83" s="14">
        <f>F83-INDEX($F$4:$F$238,MATCH(D83,$D$4:$D$238,0))</f>
        <v>0.004444444444444442</v>
      </c>
    </row>
    <row r="84" spans="1:9" ht="15" customHeight="1">
      <c r="A84" s="11">
        <v>81</v>
      </c>
      <c r="B84" s="42" t="s">
        <v>121</v>
      </c>
      <c r="C84" s="45"/>
      <c r="D84" s="36" t="s">
        <v>14</v>
      </c>
      <c r="E84" s="35" t="s">
        <v>33</v>
      </c>
      <c r="F84" s="37">
        <v>0.030393518518518518</v>
      </c>
      <c r="G84" s="11" t="str">
        <f t="shared" si="3"/>
        <v>5.20/km</v>
      </c>
      <c r="H84" s="14">
        <f t="shared" si="2"/>
        <v>0.011122685185185183</v>
      </c>
      <c r="I84" s="14">
        <f>F84-INDEX($F$4:$F$238,MATCH(D84,$D$4:$D$238,0))</f>
        <v>0.007627314814814816</v>
      </c>
    </row>
    <row r="85" spans="1:9" ht="15" customHeight="1">
      <c r="A85" s="11">
        <v>82</v>
      </c>
      <c r="B85" s="42" t="s">
        <v>122</v>
      </c>
      <c r="C85" s="45"/>
      <c r="D85" s="36" t="s">
        <v>32</v>
      </c>
      <c r="E85" s="35" t="s">
        <v>26</v>
      </c>
      <c r="F85" s="37">
        <v>0.030625</v>
      </c>
      <c r="G85" s="11" t="str">
        <f t="shared" si="3"/>
        <v>5.23/km</v>
      </c>
      <c r="H85" s="14">
        <f t="shared" si="2"/>
        <v>0.011354166666666665</v>
      </c>
      <c r="I85" s="14">
        <f>F85-INDEX($F$4:$F$238,MATCH(D85,$D$4:$D$238,0))</f>
        <v>0.00361111111111111</v>
      </c>
    </row>
    <row r="86" spans="1:9" ht="15" customHeight="1">
      <c r="A86" s="11">
        <v>83</v>
      </c>
      <c r="B86" s="42" t="s">
        <v>123</v>
      </c>
      <c r="C86" s="45"/>
      <c r="D86" s="36" t="s">
        <v>15</v>
      </c>
      <c r="E86" s="35" t="s">
        <v>22</v>
      </c>
      <c r="F86" s="37">
        <v>0.030671296296296294</v>
      </c>
      <c r="G86" s="11" t="str">
        <f t="shared" si="3"/>
        <v>5.23/km</v>
      </c>
      <c r="H86" s="14">
        <f>F86-$F$4</f>
        <v>0.01140046296296296</v>
      </c>
      <c r="I86" s="14">
        <f>F86-INDEX($F$4:$F$238,MATCH(D86,$D$4:$D$238,0))</f>
        <v>0.006006944444444443</v>
      </c>
    </row>
    <row r="87" spans="1:9" ht="15" customHeight="1">
      <c r="A87" s="11">
        <v>84</v>
      </c>
      <c r="B87" s="42" t="s">
        <v>124</v>
      </c>
      <c r="C87" s="45"/>
      <c r="D87" s="36" t="s">
        <v>15</v>
      </c>
      <c r="E87" s="35" t="s">
        <v>22</v>
      </c>
      <c r="F87" s="37">
        <v>0.030925925925925926</v>
      </c>
      <c r="G87" s="11" t="str">
        <f t="shared" si="3"/>
        <v>5.26/km</v>
      </c>
      <c r="H87" s="14">
        <f>F87-$F$4</f>
        <v>0.011655092592592592</v>
      </c>
      <c r="I87" s="14">
        <f>F87-INDEX($F$4:$F$238,MATCH(D87,$D$4:$D$238,0))</f>
        <v>0.006261574074074076</v>
      </c>
    </row>
    <row r="88" spans="1:9" ht="15" customHeight="1">
      <c r="A88" s="11">
        <v>85</v>
      </c>
      <c r="B88" s="42" t="s">
        <v>125</v>
      </c>
      <c r="C88" s="45"/>
      <c r="D88" s="36" t="s">
        <v>13</v>
      </c>
      <c r="E88" s="35" t="s">
        <v>21</v>
      </c>
      <c r="F88" s="37">
        <v>0.03131944444444445</v>
      </c>
      <c r="G88" s="11" t="str">
        <f t="shared" si="3"/>
        <v>5.30/km</v>
      </c>
      <c r="H88" s="14">
        <f aca="true" t="shared" si="4" ref="H88:H99">F88-$F$4</f>
        <v>0.012048611111111114</v>
      </c>
      <c r="I88" s="14">
        <f aca="true" t="shared" si="5" ref="I88:I99">F88-INDEX($F$4:$F$238,MATCH(D88,$D$4:$D$238,0))</f>
        <v>0.010787037037037043</v>
      </c>
    </row>
    <row r="89" spans="1:9" ht="15" customHeight="1">
      <c r="A89" s="11">
        <v>86</v>
      </c>
      <c r="B89" s="42" t="s">
        <v>126</v>
      </c>
      <c r="C89" s="45"/>
      <c r="D89" s="36" t="s">
        <v>17</v>
      </c>
      <c r="E89" s="35" t="s">
        <v>30</v>
      </c>
      <c r="F89" s="37">
        <v>0.031828703703703706</v>
      </c>
      <c r="G89" s="11" t="str">
        <f t="shared" si="3"/>
        <v>5.35/km</v>
      </c>
      <c r="H89" s="14">
        <f t="shared" si="4"/>
        <v>0.012557870370370372</v>
      </c>
      <c r="I89" s="14">
        <f t="shared" si="5"/>
        <v>0.012222222222222225</v>
      </c>
    </row>
    <row r="90" spans="1:9" ht="15" customHeight="1">
      <c r="A90" s="11">
        <v>87</v>
      </c>
      <c r="B90" s="42" t="s">
        <v>127</v>
      </c>
      <c r="C90" s="45"/>
      <c r="D90" s="36" t="s">
        <v>11</v>
      </c>
      <c r="E90" s="35" t="s">
        <v>23</v>
      </c>
      <c r="F90" s="37">
        <v>0.03224537037037037</v>
      </c>
      <c r="G90" s="11" t="str">
        <f t="shared" si="3"/>
        <v>5.40/km</v>
      </c>
      <c r="H90" s="14">
        <f t="shared" si="4"/>
        <v>0.012974537037037034</v>
      </c>
      <c r="I90" s="14">
        <f t="shared" si="5"/>
        <v>0.012974537037037034</v>
      </c>
    </row>
    <row r="91" spans="1:9" ht="15" customHeight="1">
      <c r="A91" s="11">
        <v>88</v>
      </c>
      <c r="B91" s="42" t="s">
        <v>128</v>
      </c>
      <c r="C91" s="45"/>
      <c r="D91" s="36" t="s">
        <v>13</v>
      </c>
      <c r="E91" s="35" t="s">
        <v>24</v>
      </c>
      <c r="F91" s="37">
        <v>0.0332175925925926</v>
      </c>
      <c r="G91" s="11" t="str">
        <f t="shared" si="3"/>
        <v>5.50/km</v>
      </c>
      <c r="H91" s="14">
        <f t="shared" si="4"/>
        <v>0.013946759259259263</v>
      </c>
      <c r="I91" s="14">
        <f t="shared" si="5"/>
        <v>0.012685185185185192</v>
      </c>
    </row>
    <row r="92" spans="1:9" ht="15" customHeight="1">
      <c r="A92" s="11">
        <v>89</v>
      </c>
      <c r="B92" s="42" t="s">
        <v>129</v>
      </c>
      <c r="C92" s="45"/>
      <c r="D92" s="36" t="s">
        <v>32</v>
      </c>
      <c r="E92" s="35" t="s">
        <v>30</v>
      </c>
      <c r="F92" s="37">
        <v>0.03365740740740741</v>
      </c>
      <c r="G92" s="11" t="str">
        <f t="shared" si="3"/>
        <v>5.55/km</v>
      </c>
      <c r="H92" s="14">
        <f t="shared" si="4"/>
        <v>0.014386574074074072</v>
      </c>
      <c r="I92" s="14">
        <f t="shared" si="5"/>
        <v>0.006643518518518517</v>
      </c>
    </row>
    <row r="93" spans="1:9" ht="15" customHeight="1">
      <c r="A93" s="11">
        <v>90</v>
      </c>
      <c r="B93" s="42" t="s">
        <v>130</v>
      </c>
      <c r="C93" s="45"/>
      <c r="D93" s="36" t="s">
        <v>12</v>
      </c>
      <c r="E93" s="35" t="s">
        <v>38</v>
      </c>
      <c r="F93" s="37">
        <v>0.03378472222222222</v>
      </c>
      <c r="G93" s="11" t="str">
        <f t="shared" si="3"/>
        <v>5.56/km</v>
      </c>
      <c r="H93" s="14">
        <f t="shared" si="4"/>
        <v>0.014513888888888889</v>
      </c>
      <c r="I93" s="14">
        <f t="shared" si="5"/>
        <v>0.006701388888888889</v>
      </c>
    </row>
    <row r="94" spans="1:9" ht="15" customHeight="1">
      <c r="A94" s="11">
        <v>91</v>
      </c>
      <c r="B94" s="42" t="s">
        <v>131</v>
      </c>
      <c r="C94" s="45"/>
      <c r="D94" s="36" t="s">
        <v>14</v>
      </c>
      <c r="E94" s="35" t="s">
        <v>33</v>
      </c>
      <c r="F94" s="37">
        <v>0.033888888888888885</v>
      </c>
      <c r="G94" s="11" t="str">
        <f t="shared" si="3"/>
        <v>5.57/km</v>
      </c>
      <c r="H94" s="14">
        <f t="shared" si="4"/>
        <v>0.01461805555555555</v>
      </c>
      <c r="I94" s="14">
        <f t="shared" si="5"/>
        <v>0.011122685185185183</v>
      </c>
    </row>
    <row r="95" spans="1:9" ht="15" customHeight="1">
      <c r="A95" s="11">
        <v>92</v>
      </c>
      <c r="B95" s="42" t="s">
        <v>132</v>
      </c>
      <c r="C95" s="45"/>
      <c r="D95" s="36" t="s">
        <v>34</v>
      </c>
      <c r="E95" s="35" t="s">
        <v>39</v>
      </c>
      <c r="F95" s="37">
        <v>0.033935185185185186</v>
      </c>
      <c r="G95" s="11" t="str">
        <f t="shared" si="3"/>
        <v>5.58/km</v>
      </c>
      <c r="H95" s="14">
        <f t="shared" si="4"/>
        <v>0.014664351851851852</v>
      </c>
      <c r="I95" s="14">
        <f t="shared" si="5"/>
        <v>0.012037037037037037</v>
      </c>
    </row>
    <row r="96" spans="1:9" ht="15" customHeight="1">
      <c r="A96" s="11">
        <v>93</v>
      </c>
      <c r="B96" s="42" t="s">
        <v>133</v>
      </c>
      <c r="C96" s="45"/>
      <c r="D96" s="36" t="s">
        <v>34</v>
      </c>
      <c r="E96" s="35" t="s">
        <v>24</v>
      </c>
      <c r="F96" s="37">
        <v>0.034722222222222224</v>
      </c>
      <c r="G96" s="11" t="str">
        <f t="shared" si="3"/>
        <v>6.06/km</v>
      </c>
      <c r="H96" s="14">
        <f t="shared" si="4"/>
        <v>0.01545138888888889</v>
      </c>
      <c r="I96" s="14">
        <f t="shared" si="5"/>
        <v>0.012824074074074075</v>
      </c>
    </row>
    <row r="97" spans="1:9" ht="15" customHeight="1">
      <c r="A97" s="11">
        <v>94</v>
      </c>
      <c r="B97" s="42" t="s">
        <v>134</v>
      </c>
      <c r="C97" s="45"/>
      <c r="D97" s="36" t="s">
        <v>15</v>
      </c>
      <c r="E97" s="35" t="s">
        <v>23</v>
      </c>
      <c r="F97" s="37">
        <v>0.03518518518518519</v>
      </c>
      <c r="G97" s="11" t="str">
        <f t="shared" si="3"/>
        <v>6.11/km</v>
      </c>
      <c r="H97" s="14">
        <f t="shared" si="4"/>
        <v>0.015914351851851853</v>
      </c>
      <c r="I97" s="14">
        <f t="shared" si="5"/>
        <v>0.010520833333333337</v>
      </c>
    </row>
    <row r="98" spans="1:9" ht="15" customHeight="1">
      <c r="A98" s="11">
        <v>95</v>
      </c>
      <c r="B98" s="42" t="s">
        <v>135</v>
      </c>
      <c r="C98" s="45"/>
      <c r="D98" s="36" t="s">
        <v>12</v>
      </c>
      <c r="E98" s="35" t="s">
        <v>36</v>
      </c>
      <c r="F98" s="37">
        <v>0.04069444444444444</v>
      </c>
      <c r="G98" s="11" t="str">
        <f t="shared" si="3"/>
        <v>7.09/km</v>
      </c>
      <c r="H98" s="14">
        <f t="shared" si="4"/>
        <v>0.02142361111111111</v>
      </c>
      <c r="I98" s="14">
        <f t="shared" si="5"/>
        <v>0.013611111111111109</v>
      </c>
    </row>
    <row r="99" spans="1:9" ht="15" customHeight="1">
      <c r="A99" s="12">
        <v>96</v>
      </c>
      <c r="B99" s="43" t="s">
        <v>136</v>
      </c>
      <c r="C99" s="46"/>
      <c r="D99" s="39" t="s">
        <v>16</v>
      </c>
      <c r="E99" s="38" t="s">
        <v>30</v>
      </c>
      <c r="F99" s="40">
        <v>0.04197916666666667</v>
      </c>
      <c r="G99" s="12" t="str">
        <f t="shared" si="3"/>
        <v>7.22/km</v>
      </c>
      <c r="H99" s="15">
        <f t="shared" si="4"/>
        <v>0.022708333333333337</v>
      </c>
      <c r="I99" s="15">
        <f t="shared" si="5"/>
        <v>0.019236111111111117</v>
      </c>
    </row>
  </sheetData>
  <autoFilter ref="A3:I8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pane ySplit="3" topLeftCell="BM4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Notturna di Forme</v>
      </c>
      <c r="B1" s="20"/>
      <c r="C1" s="20"/>
    </row>
    <row r="2" spans="1:3" ht="33" customHeight="1">
      <c r="A2" s="21" t="str">
        <f>Individuale!A2&amp;" km. "&amp;Individuale!I2</f>
        <v>Forme di Massa D'Albe (AQ) Italia - Lunedì 01/08/2011 km. 8,2</v>
      </c>
      <c r="B2" s="21"/>
      <c r="C2" s="21"/>
    </row>
    <row r="3" spans="1:3" ht="24.75" customHeight="1">
      <c r="A3" s="9" t="s">
        <v>1</v>
      </c>
      <c r="B3" s="5" t="s">
        <v>5</v>
      </c>
      <c r="C3" s="5" t="s">
        <v>10</v>
      </c>
    </row>
    <row r="4" spans="1:3" ht="15" customHeight="1">
      <c r="A4" s="10">
        <v>1</v>
      </c>
      <c r="B4" s="16" t="s">
        <v>23</v>
      </c>
      <c r="C4" s="29">
        <v>29</v>
      </c>
    </row>
    <row r="5" spans="1:3" ht="15" customHeight="1">
      <c r="A5" s="11">
        <v>2</v>
      </c>
      <c r="B5" s="17" t="s">
        <v>21</v>
      </c>
      <c r="C5" s="30">
        <v>16</v>
      </c>
    </row>
    <row r="6" spans="1:3" ht="15" customHeight="1">
      <c r="A6" s="11">
        <v>3</v>
      </c>
      <c r="B6" s="17" t="s">
        <v>22</v>
      </c>
      <c r="C6" s="30">
        <v>11</v>
      </c>
    </row>
    <row r="7" spans="1:3" ht="15" customHeight="1">
      <c r="A7" s="11">
        <v>4</v>
      </c>
      <c r="B7" s="17" t="s">
        <v>19</v>
      </c>
      <c r="C7" s="30">
        <v>10</v>
      </c>
    </row>
    <row r="8" spans="1:3" ht="15" customHeight="1">
      <c r="A8" s="11">
        <v>5</v>
      </c>
      <c r="B8" s="17" t="s">
        <v>24</v>
      </c>
      <c r="C8" s="30">
        <v>9</v>
      </c>
    </row>
    <row r="9" spans="1:3" ht="15" customHeight="1">
      <c r="A9" s="11">
        <v>6</v>
      </c>
      <c r="B9" s="17" t="s">
        <v>30</v>
      </c>
      <c r="C9" s="30">
        <v>5</v>
      </c>
    </row>
    <row r="10" spans="1:3" ht="15" customHeight="1">
      <c r="A10" s="11">
        <v>7</v>
      </c>
      <c r="B10" s="17" t="s">
        <v>33</v>
      </c>
      <c r="C10" s="30">
        <v>3</v>
      </c>
    </row>
    <row r="11" spans="1:3" ht="15" customHeight="1">
      <c r="A11" s="11">
        <v>8</v>
      </c>
      <c r="B11" s="17" t="s">
        <v>26</v>
      </c>
      <c r="C11" s="30">
        <v>3</v>
      </c>
    </row>
    <row r="12" spans="1:3" ht="15" customHeight="1">
      <c r="A12" s="11">
        <v>9</v>
      </c>
      <c r="B12" s="17" t="s">
        <v>36</v>
      </c>
      <c r="C12" s="30">
        <v>2</v>
      </c>
    </row>
    <row r="13" spans="1:3" ht="15" customHeight="1">
      <c r="A13" s="11">
        <v>10</v>
      </c>
      <c r="B13" s="17" t="s">
        <v>20</v>
      </c>
      <c r="C13" s="30">
        <v>2</v>
      </c>
    </row>
    <row r="14" spans="1:3" ht="15" customHeight="1">
      <c r="A14" s="11">
        <v>11</v>
      </c>
      <c r="B14" s="17" t="s">
        <v>38</v>
      </c>
      <c r="C14" s="30">
        <v>2</v>
      </c>
    </row>
    <row r="15" spans="1:3" ht="15" customHeight="1">
      <c r="A15" s="11">
        <v>12</v>
      </c>
      <c r="B15" s="17" t="s">
        <v>29</v>
      </c>
      <c r="C15" s="30">
        <v>1</v>
      </c>
    </row>
    <row r="16" spans="1:3" ht="15" customHeight="1">
      <c r="A16" s="11">
        <v>13</v>
      </c>
      <c r="B16" s="17" t="s">
        <v>25</v>
      </c>
      <c r="C16" s="30">
        <v>1</v>
      </c>
    </row>
    <row r="17" spans="1:3" ht="15" customHeight="1">
      <c r="A17" s="12">
        <v>14</v>
      </c>
      <c r="B17" s="18" t="s">
        <v>40</v>
      </c>
      <c r="C17" s="31">
        <v>2</v>
      </c>
    </row>
    <row r="18" ht="12.75">
      <c r="C18" s="2">
        <f>SUM(C4:C17)</f>
        <v>96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2011-09-01T08:03:28Z</dcterms:modified>
  <cp:category/>
  <cp:version/>
  <cp:contentType/>
  <cp:contentStatus/>
</cp:coreProperties>
</file>