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<sst xmlns="http://schemas.openxmlformats.org/spreadsheetml/2006/main" count="279" uniqueCount="190">
  <si>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</si>
  <si>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</si>
  <si>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</si>
  <si>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</si>
  <si>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</si>
  <si>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</si>
  <si>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</si>
  <si>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</si>
  <si>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</si>
  <si>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</si>
  <si>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</si>
  <si>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Giorgio</t>
  </si>
  <si>
    <t>Alessandro</t>
  </si>
  <si>
    <t>Giuseppe</t>
  </si>
  <si>
    <t>Stefano</t>
  </si>
  <si>
    <t>Roberto</t>
  </si>
  <si>
    <t>Andrea</t>
  </si>
  <si>
    <t>Franco</t>
  </si>
  <si>
    <t>Paolo</t>
  </si>
  <si>
    <t>Francesco</t>
  </si>
  <si>
    <t>Mario</t>
  </si>
  <si>
    <t>Renzo</t>
  </si>
  <si>
    <t>Valentina</t>
  </si>
  <si>
    <t>Gianluca</t>
  </si>
  <si>
    <t>Domenico</t>
  </si>
  <si>
    <t>Podistica Ostia</t>
  </si>
  <si>
    <t>A.S.D. Podistica Solidarietà</t>
  </si>
  <si>
    <t>Franchi</t>
  </si>
  <si>
    <t>SM-35</t>
  </si>
  <si>
    <t>UISP Avis Rieti</t>
  </si>
  <si>
    <t>00.32.47</t>
  </si>
  <si>
    <t>Fossatelli</t>
  </si>
  <si>
    <t>Emiliano</t>
  </si>
  <si>
    <t>ASD Fartlek Ostia</t>
  </si>
  <si>
    <t>00.34.23</t>
  </si>
  <si>
    <t>Boccanera</t>
  </si>
  <si>
    <t>Giovanni Scavo 2000</t>
  </si>
  <si>
    <t>00.34.50</t>
  </si>
  <si>
    <t>Sabato</t>
  </si>
  <si>
    <t>SM-45</t>
  </si>
  <si>
    <t>00.35.09</t>
  </si>
  <si>
    <t>Silvestri</t>
  </si>
  <si>
    <t>Luca</t>
  </si>
  <si>
    <t>SM-40</t>
  </si>
  <si>
    <t>Atletica Porto Potenza Picena</t>
  </si>
  <si>
    <t>00.36.07</t>
  </si>
  <si>
    <t>Sollai</t>
  </si>
  <si>
    <t>Atletica Fiano Romano</t>
  </si>
  <si>
    <t>00.36.57</t>
  </si>
  <si>
    <t>Brandi</t>
  </si>
  <si>
    <t>Fabrizio</t>
  </si>
  <si>
    <t>Atletica Insieme Forhans Team</t>
  </si>
  <si>
    <t>00.37.51</t>
  </si>
  <si>
    <t>De Dominicis</t>
  </si>
  <si>
    <t>Cesare</t>
  </si>
  <si>
    <t>Amat. M</t>
  </si>
  <si>
    <t>AtleticoUisp Monterotondo</t>
  </si>
  <si>
    <t>00.38.02</t>
  </si>
  <si>
    <t>Galieni</t>
  </si>
  <si>
    <t>Silvestro</t>
  </si>
  <si>
    <t>SM-55</t>
  </si>
  <si>
    <t>ADS Vita Atletica 1341</t>
  </si>
  <si>
    <t>00.38.51</t>
  </si>
  <si>
    <t>Schisano</t>
  </si>
  <si>
    <t>ASD Albatros Roma</t>
  </si>
  <si>
    <t>00.40.13</t>
  </si>
  <si>
    <t>Monteleone</t>
  </si>
  <si>
    <t>Andra</t>
  </si>
  <si>
    <t>N.C.</t>
  </si>
  <si>
    <t>Indipendente</t>
  </si>
  <si>
    <t>00.40.51</t>
  </si>
  <si>
    <t>Massarelli</t>
  </si>
  <si>
    <t>Myricae</t>
  </si>
  <si>
    <t>00.41.22</t>
  </si>
  <si>
    <t>Diario</t>
  </si>
  <si>
    <t>Angelo</t>
  </si>
  <si>
    <t>Fulmini &amp; Saette</t>
  </si>
  <si>
    <t>00.41.35</t>
  </si>
  <si>
    <t>Danna</t>
  </si>
  <si>
    <t>Giammarco</t>
  </si>
  <si>
    <t>Footworks Sporting Team Roma</t>
  </si>
  <si>
    <t>00.42.29</t>
  </si>
  <si>
    <t>Amicozzi</t>
  </si>
  <si>
    <t>Costantino</t>
  </si>
  <si>
    <t>Atletica Abruzzo</t>
  </si>
  <si>
    <t>00.42.42</t>
  </si>
  <si>
    <t>Schirripa</t>
  </si>
  <si>
    <t>00.42.48</t>
  </si>
  <si>
    <t>Iobetti</t>
  </si>
  <si>
    <t>SF-40</t>
  </si>
  <si>
    <t>00.42.51</t>
  </si>
  <si>
    <t>Belloni</t>
  </si>
  <si>
    <t>00.43.55</t>
  </si>
  <si>
    <t>Camaiani</t>
  </si>
  <si>
    <t>Luciano</t>
  </si>
  <si>
    <t>Amatori Podistica Terni</t>
  </si>
  <si>
    <t>00.44.05</t>
  </si>
  <si>
    <t>Di Somma</t>
  </si>
  <si>
    <t>Atletica La Sbarra</t>
  </si>
  <si>
    <t>00.44.15</t>
  </si>
  <si>
    <t>Ferrari</t>
  </si>
  <si>
    <t>Amat. F</t>
  </si>
  <si>
    <t>00.44.18</t>
  </si>
  <si>
    <t>Paris</t>
  </si>
  <si>
    <t>Filiberto</t>
  </si>
  <si>
    <t>SM-50</t>
  </si>
  <si>
    <t>00.44.48</t>
  </si>
  <si>
    <t>Giuliani</t>
  </si>
  <si>
    <t>00.44.56</t>
  </si>
  <si>
    <t>Furio</t>
  </si>
  <si>
    <t>Antoniio</t>
  </si>
  <si>
    <t>GS Cat Sport</t>
  </si>
  <si>
    <t>00.46.09</t>
  </si>
  <si>
    <t>Falchi</t>
  </si>
  <si>
    <t>Silvio</t>
  </si>
  <si>
    <t>SM-65</t>
  </si>
  <si>
    <t>00.46.37</t>
  </si>
  <si>
    <t>Traini</t>
  </si>
  <si>
    <t>00.46.47</t>
  </si>
  <si>
    <t>Sciunzi</t>
  </si>
  <si>
    <t>Marcello</t>
  </si>
  <si>
    <t>SM-70</t>
  </si>
  <si>
    <t>00.46.58</t>
  </si>
  <si>
    <t>Consalvi</t>
  </si>
  <si>
    <t>FAO Staff Athletics Club</t>
  </si>
  <si>
    <t>00.47.24</t>
  </si>
  <si>
    <t>Bortoloni</t>
  </si>
  <si>
    <t>Natale</t>
  </si>
  <si>
    <t>SM-60</t>
  </si>
  <si>
    <t>00.47.57</t>
  </si>
  <si>
    <t>Iacobelli</t>
  </si>
  <si>
    <t>Letizia</t>
  </si>
  <si>
    <t>SF-35</t>
  </si>
  <si>
    <t>00.48.20</t>
  </si>
  <si>
    <t>Vinciguerra</t>
  </si>
  <si>
    <t>Triathlon Milano</t>
  </si>
  <si>
    <t>00.48.51</t>
  </si>
  <si>
    <t>Giacomo</t>
  </si>
  <si>
    <t>00.49.27</t>
  </si>
  <si>
    <t>White</t>
  </si>
  <si>
    <t>Tania Monica</t>
  </si>
  <si>
    <t>00.49.31</t>
  </si>
  <si>
    <t>De Mattia</t>
  </si>
  <si>
    <t>Ludovico</t>
  </si>
  <si>
    <t>Olimpica Flaminia</t>
  </si>
  <si>
    <t>00.49.39</t>
  </si>
  <si>
    <t>Sulpizi</t>
  </si>
  <si>
    <t>00.50.23</t>
  </si>
  <si>
    <t>Mancini</t>
  </si>
  <si>
    <t>00.51.52</t>
  </si>
  <si>
    <t>Mozzetti</t>
  </si>
  <si>
    <t>Bruno</t>
  </si>
  <si>
    <t>00.53.40</t>
  </si>
  <si>
    <t>Antonini</t>
  </si>
  <si>
    <t>Gian Luigi</t>
  </si>
  <si>
    <t>00.55.52</t>
  </si>
  <si>
    <t>Ciocchetti</t>
  </si>
  <si>
    <t>Silvana</t>
  </si>
  <si>
    <t>SF-60</t>
  </si>
  <si>
    <t>Astra Roma</t>
  </si>
  <si>
    <t>00.57.03</t>
  </si>
  <si>
    <t>Tartamelli</t>
  </si>
  <si>
    <t>Lina</t>
  </si>
  <si>
    <t>SF-65</t>
  </si>
  <si>
    <t>01.01.22</t>
  </si>
  <si>
    <t>Adriani</t>
  </si>
  <si>
    <t>Elisabetta</t>
  </si>
  <si>
    <t>SF-50</t>
  </si>
  <si>
    <t>01.02.11</t>
  </si>
  <si>
    <t>Cannavò</t>
  </si>
  <si>
    <t>Umberto Paolo</t>
  </si>
  <si>
    <t>01.02.29</t>
  </si>
  <si>
    <t>Fusconi</t>
  </si>
  <si>
    <t>Sabatino</t>
  </si>
  <si>
    <t>01.03.36</t>
  </si>
  <si>
    <t>Mancuso 2</t>
  </si>
  <si>
    <t>01.12.26</t>
  </si>
  <si>
    <t>Sconocchia</t>
  </si>
  <si>
    <t>01.12.28</t>
  </si>
  <si>
    <t>Placidsi</t>
  </si>
  <si>
    <t>Flavio</t>
  </si>
  <si>
    <t>01.13.43</t>
  </si>
  <si>
    <t>Giannini</t>
  </si>
  <si>
    <t>Roma Road Runners</t>
  </si>
  <si>
    <t>01.13.52</t>
  </si>
  <si>
    <t>Visciano</t>
  </si>
  <si>
    <t>Lorenzo</t>
  </si>
  <si>
    <t>01.20.53</t>
  </si>
  <si>
    <r>
      <t xml:space="preserve">Memorial Giuseppe Bosi </t>
    </r>
    <r>
      <rPr>
        <i/>
        <sz val="18"/>
        <rFont val="Arial"/>
        <family val="2"/>
      </rPr>
      <t>3ª edizione</t>
    </r>
  </si>
  <si>
    <t>Posta (RI) Italia - Domenica 21/08/2011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</si>
</sst>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0" t="s">
        <v>188</v>
      </c>
      <c r="B1" s="20"/>
      <c r="C1" s="20"/>
      <c r="D1" s="20"/>
      <c r="E1" s="20"/>
      <c r="F1" s="20"/>
      <c r="G1" s="20"/>
      <c r="H1" s="20"/>
      <c r="I1" s="20"/>
    </row>
    <row r="2" spans="1:9" ht="24.75" customHeight="1">
      <c r="A2" s="21" t="s">
        <v>189</v>
      </c>
      <c r="B2" s="21"/>
      <c r="C2" s="21"/>
      <c r="D2" s="21"/>
      <c r="E2" s="21"/>
      <c r="F2" s="21"/>
      <c r="G2" s="21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32" t="s">
        <v>27</v>
      </c>
      <c r="C4" s="32" t="s">
        <v>13</v>
      </c>
      <c r="D4" s="14" t="s">
        <v>28</v>
      </c>
      <c r="E4" s="32" t="s">
        <v>29</v>
      </c>
      <c r="F4" s="14" t="s">
        <v>30</v>
      </c>
      <c r="G4" s="14" t="str">
        <f aca="true" t="shared" si="0" ref="G4:G51">TEXT(INT((HOUR(F4)*3600+MINUTE(F4)*60+SECOND(F4))/$I$2/60),"0")&amp;"."&amp;TEXT(MOD((HOUR(F4)*3600+MINUTE(F4)*60+SECOND(F4))/$I$2,60),"00")&amp;"/km"</f>
        <v>3.17/km</v>
      </c>
      <c r="H4" s="16">
        <f>F4-$F$4</f>
        <v>0</v>
      </c>
      <c r="I4" s="16">
        <f>F4-INDEX($F$4:$F$28,MATCH(D4,$D$4:$D$28,0))</f>
        <v>0</v>
      </c>
    </row>
    <row r="5" spans="1:9" s="11" customFormat="1" ht="15" customHeight="1">
      <c r="A5" s="17">
        <v>2</v>
      </c>
      <c r="B5" s="33" t="s">
        <v>31</v>
      </c>
      <c r="C5" s="33" t="s">
        <v>32</v>
      </c>
      <c r="D5" s="17" t="s">
        <v>28</v>
      </c>
      <c r="E5" s="33" t="s">
        <v>33</v>
      </c>
      <c r="F5" s="17" t="s">
        <v>34</v>
      </c>
      <c r="G5" s="17" t="str">
        <f t="shared" si="0"/>
        <v>3.26/km</v>
      </c>
      <c r="H5" s="18">
        <f>F5-$F$4</f>
        <v>0.0011111111111111113</v>
      </c>
      <c r="I5" s="18">
        <f>F5-INDEX($F$4:$F$51,MATCH(D5,$D$4:$D$51,0))</f>
        <v>0.0011111111111111113</v>
      </c>
    </row>
    <row r="6" spans="1:9" s="11" customFormat="1" ht="15" customHeight="1">
      <c r="A6" s="17">
        <v>3</v>
      </c>
      <c r="B6" s="33" t="s">
        <v>35</v>
      </c>
      <c r="C6" s="33" t="s">
        <v>23</v>
      </c>
      <c r="D6" s="17" t="s">
        <v>28</v>
      </c>
      <c r="E6" s="33" t="s">
        <v>36</v>
      </c>
      <c r="F6" s="17" t="s">
        <v>37</v>
      </c>
      <c r="G6" s="17" t="str">
        <f t="shared" si="0"/>
        <v>3.29/km</v>
      </c>
      <c r="H6" s="18">
        <f aca="true" t="shared" si="1" ref="H6:H21">F6-$F$4</f>
        <v>0.001423611111111115</v>
      </c>
      <c r="I6" s="18">
        <f>F6-INDEX($F$4:$F$51,MATCH(D6,$D$4:$D$51,0))</f>
        <v>0.001423611111111115</v>
      </c>
    </row>
    <row r="7" spans="1:9" s="11" customFormat="1" ht="15" customHeight="1">
      <c r="A7" s="17">
        <v>4</v>
      </c>
      <c r="B7" s="33" t="s">
        <v>38</v>
      </c>
      <c r="C7" s="33" t="s">
        <v>11</v>
      </c>
      <c r="D7" s="17" t="s">
        <v>39</v>
      </c>
      <c r="E7" s="33" t="s">
        <v>29</v>
      </c>
      <c r="F7" s="17" t="s">
        <v>40</v>
      </c>
      <c r="G7" s="17" t="str">
        <f t="shared" si="0"/>
        <v>3.31/km</v>
      </c>
      <c r="H7" s="18">
        <f t="shared" si="1"/>
        <v>0.0016435185185185198</v>
      </c>
      <c r="I7" s="18">
        <f>F7-INDEX($F$4:$F$51,MATCH(D7,$D$4:$D$51,0))</f>
        <v>0</v>
      </c>
    </row>
    <row r="8" spans="1:9" s="11" customFormat="1" ht="15" customHeight="1">
      <c r="A8" s="17">
        <v>5</v>
      </c>
      <c r="B8" s="33" t="s">
        <v>41</v>
      </c>
      <c r="C8" s="33" t="s">
        <v>42</v>
      </c>
      <c r="D8" s="17" t="s">
        <v>43</v>
      </c>
      <c r="E8" s="33" t="s">
        <v>44</v>
      </c>
      <c r="F8" s="17" t="s">
        <v>45</v>
      </c>
      <c r="G8" s="17" t="str">
        <f t="shared" si="0"/>
        <v>3.37/km</v>
      </c>
      <c r="H8" s="18">
        <f t="shared" si="1"/>
        <v>0.002314814814814818</v>
      </c>
      <c r="I8" s="18">
        <f>F8-INDEX($F$4:$F$51,MATCH(D8,$D$4:$D$51,0))</f>
        <v>0</v>
      </c>
    </row>
    <row r="9" spans="1:9" s="11" customFormat="1" ht="15" customHeight="1">
      <c r="A9" s="17">
        <v>6</v>
      </c>
      <c r="B9" s="33" t="s">
        <v>46</v>
      </c>
      <c r="C9" s="33" t="s">
        <v>14</v>
      </c>
      <c r="D9" s="17" t="s">
        <v>43</v>
      </c>
      <c r="E9" s="33" t="s">
        <v>47</v>
      </c>
      <c r="F9" s="17" t="s">
        <v>48</v>
      </c>
      <c r="G9" s="17" t="str">
        <f t="shared" si="0"/>
        <v>3.42/km</v>
      </c>
      <c r="H9" s="18">
        <f t="shared" si="1"/>
        <v>0.002893518518518521</v>
      </c>
      <c r="I9" s="18">
        <f>F9-INDEX($F$4:$F$51,MATCH(D9,$D$4:$D$51,0))</f>
        <v>0.0005787037037037028</v>
      </c>
    </row>
    <row r="10" spans="1:9" s="11" customFormat="1" ht="15" customHeight="1">
      <c r="A10" s="17">
        <v>7</v>
      </c>
      <c r="B10" s="33" t="s">
        <v>49</v>
      </c>
      <c r="C10" s="33" t="s">
        <v>50</v>
      </c>
      <c r="D10" s="17" t="s">
        <v>43</v>
      </c>
      <c r="E10" s="33" t="s">
        <v>51</v>
      </c>
      <c r="F10" s="17" t="s">
        <v>52</v>
      </c>
      <c r="G10" s="17" t="str">
        <f t="shared" si="0"/>
        <v>3.47/km</v>
      </c>
      <c r="H10" s="18">
        <f t="shared" si="1"/>
        <v>0.0035185185185185215</v>
      </c>
      <c r="I10" s="18">
        <f>F10-INDEX($F$4:$F$51,MATCH(D10,$D$4:$D$51,0))</f>
        <v>0.0012037037037037034</v>
      </c>
    </row>
    <row r="11" spans="1:9" s="11" customFormat="1" ht="15" customHeight="1">
      <c r="A11" s="17">
        <v>8</v>
      </c>
      <c r="B11" s="33" t="s">
        <v>53</v>
      </c>
      <c r="C11" s="33" t="s">
        <v>54</v>
      </c>
      <c r="D11" s="17" t="s">
        <v>55</v>
      </c>
      <c r="E11" s="33" t="s">
        <v>56</v>
      </c>
      <c r="F11" s="17" t="s">
        <v>57</v>
      </c>
      <c r="G11" s="17" t="str">
        <f t="shared" si="0"/>
        <v>3.48/km</v>
      </c>
      <c r="H11" s="18">
        <f t="shared" si="1"/>
        <v>0.0036458333333333343</v>
      </c>
      <c r="I11" s="18">
        <f>F11-INDEX($F$4:$F$51,MATCH(D11,$D$4:$D$51,0))</f>
        <v>0</v>
      </c>
    </row>
    <row r="12" spans="1:9" s="11" customFormat="1" ht="15" customHeight="1">
      <c r="A12" s="17">
        <v>9</v>
      </c>
      <c r="B12" s="33" t="s">
        <v>58</v>
      </c>
      <c r="C12" s="33" t="s">
        <v>59</v>
      </c>
      <c r="D12" s="17" t="s">
        <v>60</v>
      </c>
      <c r="E12" s="33" t="s">
        <v>61</v>
      </c>
      <c r="F12" s="17" t="s">
        <v>62</v>
      </c>
      <c r="G12" s="17" t="str">
        <f t="shared" si="0"/>
        <v>3.53/km</v>
      </c>
      <c r="H12" s="18">
        <f t="shared" si="1"/>
        <v>0.004212962962962967</v>
      </c>
      <c r="I12" s="18">
        <f>F12-INDEX($F$4:$F$51,MATCH(D12,$D$4:$D$51,0))</f>
        <v>0</v>
      </c>
    </row>
    <row r="13" spans="1:9" s="11" customFormat="1" ht="15" customHeight="1">
      <c r="A13" s="17">
        <v>10</v>
      </c>
      <c r="B13" s="33" t="s">
        <v>63</v>
      </c>
      <c r="C13" s="33" t="s">
        <v>19</v>
      </c>
      <c r="D13" s="17" t="s">
        <v>60</v>
      </c>
      <c r="E13" s="33" t="s">
        <v>64</v>
      </c>
      <c r="F13" s="17" t="s">
        <v>65</v>
      </c>
      <c r="G13" s="17" t="str">
        <f t="shared" si="0"/>
        <v>4.01/km</v>
      </c>
      <c r="H13" s="18">
        <f t="shared" si="1"/>
        <v>0.005162037037037041</v>
      </c>
      <c r="I13" s="18">
        <f>F13-INDEX($F$4:$F$51,MATCH(D13,$D$4:$D$51,0))</f>
        <v>0.0009490740740740744</v>
      </c>
    </row>
    <row r="14" spans="1:9" s="11" customFormat="1" ht="15" customHeight="1">
      <c r="A14" s="17">
        <v>11</v>
      </c>
      <c r="B14" s="33" t="s">
        <v>66</v>
      </c>
      <c r="C14" s="33" t="s">
        <v>67</v>
      </c>
      <c r="D14" s="17" t="s">
        <v>68</v>
      </c>
      <c r="E14" s="33" t="s">
        <v>69</v>
      </c>
      <c r="F14" s="17" t="s">
        <v>70</v>
      </c>
      <c r="G14" s="17" t="str">
        <f t="shared" si="0"/>
        <v>4.05/km</v>
      </c>
      <c r="H14" s="18">
        <f t="shared" si="1"/>
        <v>0.005601851851851858</v>
      </c>
      <c r="I14" s="18">
        <f>F14-INDEX($F$4:$F$51,MATCH(D14,$D$4:$D$51,0))</f>
        <v>0</v>
      </c>
    </row>
    <row r="15" spans="1:9" s="11" customFormat="1" ht="15" customHeight="1">
      <c r="A15" s="17">
        <v>12</v>
      </c>
      <c r="B15" s="33" t="s">
        <v>71</v>
      </c>
      <c r="C15" s="33" t="s">
        <v>11</v>
      </c>
      <c r="D15" s="17" t="s">
        <v>39</v>
      </c>
      <c r="E15" s="33" t="s">
        <v>72</v>
      </c>
      <c r="F15" s="17" t="s">
        <v>73</v>
      </c>
      <c r="G15" s="17" t="str">
        <f t="shared" si="0"/>
        <v>4.08/km</v>
      </c>
      <c r="H15" s="18">
        <f t="shared" si="1"/>
        <v>0.005960648148148149</v>
      </c>
      <c r="I15" s="18">
        <f>F15-INDEX($F$4:$F$51,MATCH(D15,$D$4:$D$51,0))</f>
        <v>0.004317129629629629</v>
      </c>
    </row>
    <row r="16" spans="1:9" s="11" customFormat="1" ht="15" customHeight="1">
      <c r="A16" s="17">
        <v>13</v>
      </c>
      <c r="B16" s="33" t="s">
        <v>74</v>
      </c>
      <c r="C16" s="33" t="s">
        <v>75</v>
      </c>
      <c r="D16" s="17" t="s">
        <v>55</v>
      </c>
      <c r="E16" s="33" t="s">
        <v>76</v>
      </c>
      <c r="F16" s="17" t="s">
        <v>77</v>
      </c>
      <c r="G16" s="17" t="str">
        <f t="shared" si="0"/>
        <v>4.10/km</v>
      </c>
      <c r="H16" s="18">
        <f t="shared" si="1"/>
        <v>0.006111111111111116</v>
      </c>
      <c r="I16" s="18">
        <f>F16-INDEX($F$4:$F$51,MATCH(D16,$D$4:$D$51,0))</f>
        <v>0.0024652777777777815</v>
      </c>
    </row>
    <row r="17" spans="1:9" s="11" customFormat="1" ht="15" customHeight="1">
      <c r="A17" s="17">
        <v>14</v>
      </c>
      <c r="B17" s="33" t="s">
        <v>78</v>
      </c>
      <c r="C17" s="33" t="s">
        <v>79</v>
      </c>
      <c r="D17" s="17" t="s">
        <v>43</v>
      </c>
      <c r="E17" s="33" t="s">
        <v>80</v>
      </c>
      <c r="F17" s="17" t="s">
        <v>81</v>
      </c>
      <c r="G17" s="17" t="str">
        <f t="shared" si="0"/>
        <v>4.15/km</v>
      </c>
      <c r="H17" s="18">
        <f t="shared" si="1"/>
        <v>0.006736111111111113</v>
      </c>
      <c r="I17" s="18">
        <f>F17-INDEX($F$4:$F$51,MATCH(D17,$D$4:$D$51,0))</f>
        <v>0.004421296296296295</v>
      </c>
    </row>
    <row r="18" spans="1:9" s="11" customFormat="1" ht="15" customHeight="1">
      <c r="A18" s="17">
        <v>15</v>
      </c>
      <c r="B18" s="33" t="s">
        <v>82</v>
      </c>
      <c r="C18" s="33" t="s">
        <v>83</v>
      </c>
      <c r="D18" s="17" t="s">
        <v>60</v>
      </c>
      <c r="E18" s="33" t="s">
        <v>84</v>
      </c>
      <c r="F18" s="17" t="s">
        <v>85</v>
      </c>
      <c r="G18" s="17" t="str">
        <f t="shared" si="0"/>
        <v>4.16/km</v>
      </c>
      <c r="H18" s="18">
        <f t="shared" si="1"/>
        <v>0.006886574074074076</v>
      </c>
      <c r="I18" s="18">
        <f>F18-INDEX($F$4:$F$51,MATCH(D18,$D$4:$D$51,0))</f>
        <v>0.0026736111111111092</v>
      </c>
    </row>
    <row r="19" spans="1:9" s="11" customFormat="1" ht="15" customHeight="1">
      <c r="A19" s="17">
        <v>16</v>
      </c>
      <c r="B19" s="33" t="s">
        <v>86</v>
      </c>
      <c r="C19" s="33" t="s">
        <v>12</v>
      </c>
      <c r="D19" s="17" t="s">
        <v>68</v>
      </c>
      <c r="E19" s="33" t="s">
        <v>69</v>
      </c>
      <c r="F19" s="17" t="s">
        <v>87</v>
      </c>
      <c r="G19" s="17" t="str">
        <f t="shared" si="0"/>
        <v>4.17/km</v>
      </c>
      <c r="H19" s="18">
        <f t="shared" si="1"/>
        <v>0.006956018518518518</v>
      </c>
      <c r="I19" s="18">
        <f>F19-INDEX($F$4:$F$51,MATCH(D19,$D$4:$D$51,0))</f>
        <v>0.0013541666666666598</v>
      </c>
    </row>
    <row r="20" spans="1:9" s="11" customFormat="1" ht="15" customHeight="1">
      <c r="A20" s="17">
        <v>17</v>
      </c>
      <c r="B20" s="34" t="s">
        <v>88</v>
      </c>
      <c r="C20" s="34" t="s">
        <v>22</v>
      </c>
      <c r="D20" s="36" t="s">
        <v>89</v>
      </c>
      <c r="E20" s="34" t="s">
        <v>44</v>
      </c>
      <c r="F20" s="36" t="s">
        <v>90</v>
      </c>
      <c r="G20" s="17" t="str">
        <f t="shared" si="0"/>
        <v>4.17/km</v>
      </c>
      <c r="H20" s="18">
        <f t="shared" si="1"/>
        <v>0.006990740740740745</v>
      </c>
      <c r="I20" s="18">
        <f>F20-INDEX($F$4:$F$51,MATCH(D20,$D$4:$D$51,0))</f>
        <v>0</v>
      </c>
    </row>
    <row r="21" spans="1:9" s="11" customFormat="1" ht="15" customHeight="1">
      <c r="A21" s="17">
        <v>18</v>
      </c>
      <c r="B21" s="33" t="s">
        <v>91</v>
      </c>
      <c r="C21" s="33" t="s">
        <v>23</v>
      </c>
      <c r="D21" s="17" t="s">
        <v>68</v>
      </c>
      <c r="E21" s="33" t="s">
        <v>69</v>
      </c>
      <c r="F21" s="17" t="s">
        <v>92</v>
      </c>
      <c r="G21" s="17" t="str">
        <f t="shared" si="0"/>
        <v>4.24/km</v>
      </c>
      <c r="H21" s="18">
        <f t="shared" si="1"/>
        <v>0.0077314814814814815</v>
      </c>
      <c r="I21" s="18">
        <f>F21-INDEX($F$4:$F$51,MATCH(D21,$D$4:$D$51,0))</f>
        <v>0.0021296296296296237</v>
      </c>
    </row>
    <row r="22" spans="1:9" s="11" customFormat="1" ht="15" customHeight="1">
      <c r="A22" s="17">
        <v>19</v>
      </c>
      <c r="B22" s="33" t="s">
        <v>93</v>
      </c>
      <c r="C22" s="33" t="s">
        <v>94</v>
      </c>
      <c r="D22" s="17" t="s">
        <v>60</v>
      </c>
      <c r="E22" s="33" t="s">
        <v>95</v>
      </c>
      <c r="F22" s="17" t="s">
        <v>96</v>
      </c>
      <c r="G22" s="17" t="str">
        <f t="shared" si="0"/>
        <v>4.25/km</v>
      </c>
      <c r="H22" s="18">
        <f aca="true" t="shared" si="2" ref="H22:H27">F22-$F$4</f>
        <v>0.007847222222222228</v>
      </c>
      <c r="I22" s="18">
        <f>F22-INDEX($F$4:$F$51,MATCH(D22,$D$4:$D$51,0))</f>
        <v>0.0036342592592592607</v>
      </c>
    </row>
    <row r="23" spans="1:9" s="11" customFormat="1" ht="15" customHeight="1">
      <c r="A23" s="17">
        <v>20</v>
      </c>
      <c r="B23" s="33" t="s">
        <v>97</v>
      </c>
      <c r="C23" s="33" t="s">
        <v>16</v>
      </c>
      <c r="D23" s="17" t="s">
        <v>55</v>
      </c>
      <c r="E23" s="33" t="s">
        <v>98</v>
      </c>
      <c r="F23" s="17" t="s">
        <v>99</v>
      </c>
      <c r="G23" s="17" t="str">
        <f t="shared" si="0"/>
        <v>4.26/km</v>
      </c>
      <c r="H23" s="18">
        <f t="shared" si="2"/>
        <v>0.007962962962962967</v>
      </c>
      <c r="I23" s="18">
        <f>F23-INDEX($F$4:$F$51,MATCH(D23,$D$4:$D$51,0))</f>
        <v>0.0043171296296296326</v>
      </c>
    </row>
    <row r="24" spans="1:9" s="11" customFormat="1" ht="15" customHeight="1">
      <c r="A24" s="17">
        <v>21</v>
      </c>
      <c r="B24" s="34" t="s">
        <v>100</v>
      </c>
      <c r="C24" s="34" t="s">
        <v>22</v>
      </c>
      <c r="D24" s="36" t="s">
        <v>101</v>
      </c>
      <c r="E24" s="34" t="s">
        <v>98</v>
      </c>
      <c r="F24" s="36" t="s">
        <v>102</v>
      </c>
      <c r="G24" s="17" t="str">
        <f t="shared" si="0"/>
        <v>4.26/km</v>
      </c>
      <c r="H24" s="18">
        <f t="shared" si="2"/>
        <v>0.007997685185185184</v>
      </c>
      <c r="I24" s="18">
        <f>F24-INDEX($F$4:$F$51,MATCH(D24,$D$4:$D$51,0))</f>
        <v>0</v>
      </c>
    </row>
    <row r="25" spans="1:9" s="11" customFormat="1" ht="15" customHeight="1">
      <c r="A25" s="17">
        <v>22</v>
      </c>
      <c r="B25" s="33" t="s">
        <v>103</v>
      </c>
      <c r="C25" s="33" t="s">
        <v>104</v>
      </c>
      <c r="D25" s="17" t="s">
        <v>105</v>
      </c>
      <c r="E25" s="33" t="s">
        <v>29</v>
      </c>
      <c r="F25" s="17" t="s">
        <v>106</v>
      </c>
      <c r="G25" s="17" t="str">
        <f t="shared" si="0"/>
        <v>4.29/km</v>
      </c>
      <c r="H25" s="18">
        <f aca="true" t="shared" si="3" ref="H25:H51">F25-$F$4</f>
        <v>0.008344907407407405</v>
      </c>
      <c r="I25" s="18">
        <f>F25-INDEX($F$4:$F$51,MATCH(D25,$D$4:$D$51,0))</f>
        <v>0</v>
      </c>
    </row>
    <row r="26" spans="1:9" s="11" customFormat="1" ht="15" customHeight="1">
      <c r="A26" s="17">
        <v>23</v>
      </c>
      <c r="B26" s="33" t="s">
        <v>107</v>
      </c>
      <c r="C26" s="33" t="s">
        <v>20</v>
      </c>
      <c r="D26" s="17" t="s">
        <v>43</v>
      </c>
      <c r="E26" s="33" t="s">
        <v>29</v>
      </c>
      <c r="F26" s="17" t="s">
        <v>108</v>
      </c>
      <c r="G26" s="17" t="str">
        <f t="shared" si="0"/>
        <v>4.30/km</v>
      </c>
      <c r="H26" s="18">
        <f t="shared" si="3"/>
        <v>0.0084375</v>
      </c>
      <c r="I26" s="18">
        <f>F26-INDEX($F$4:$F$51,MATCH(D26,$D$4:$D$51,0))</f>
        <v>0.006122685185185182</v>
      </c>
    </row>
    <row r="27" spans="1:9" s="12" customFormat="1" ht="15" customHeight="1">
      <c r="A27" s="17">
        <v>24</v>
      </c>
      <c r="B27" s="33" t="s">
        <v>109</v>
      </c>
      <c r="C27" s="33" t="s">
        <v>110</v>
      </c>
      <c r="D27" s="17" t="s">
        <v>39</v>
      </c>
      <c r="E27" s="33" t="s">
        <v>111</v>
      </c>
      <c r="F27" s="17" t="s">
        <v>112</v>
      </c>
      <c r="G27" s="17" t="str">
        <f t="shared" si="0"/>
        <v>4.37/km</v>
      </c>
      <c r="H27" s="18">
        <f t="shared" si="3"/>
        <v>0.00928240740740741</v>
      </c>
      <c r="I27" s="18">
        <f>F27-INDEX($F$4:$F$51,MATCH(D27,$D$4:$D$51,0))</f>
        <v>0.0076388888888888895</v>
      </c>
    </row>
    <row r="28" spans="1:9" s="11" customFormat="1" ht="15" customHeight="1">
      <c r="A28" s="17">
        <v>25</v>
      </c>
      <c r="B28" s="33" t="s">
        <v>113</v>
      </c>
      <c r="C28" s="33" t="s">
        <v>114</v>
      </c>
      <c r="D28" s="17" t="s">
        <v>115</v>
      </c>
      <c r="E28" s="33" t="s">
        <v>95</v>
      </c>
      <c r="F28" s="17" t="s">
        <v>116</v>
      </c>
      <c r="G28" s="17" t="str">
        <f t="shared" si="0"/>
        <v>4.40/km</v>
      </c>
      <c r="H28" s="18">
        <f t="shared" si="3"/>
        <v>0.009606481481481483</v>
      </c>
      <c r="I28" s="18">
        <f>F28-INDEX($F$4:$F$51,MATCH(D28,$D$4:$D$51,0))</f>
        <v>0</v>
      </c>
    </row>
    <row r="29" spans="1:9" ht="15" customHeight="1">
      <c r="A29" s="17">
        <v>26</v>
      </c>
      <c r="B29" s="33" t="s">
        <v>117</v>
      </c>
      <c r="C29" s="33" t="s">
        <v>94</v>
      </c>
      <c r="D29" s="17" t="s">
        <v>43</v>
      </c>
      <c r="E29" s="33" t="s">
        <v>56</v>
      </c>
      <c r="F29" s="17" t="s">
        <v>118</v>
      </c>
      <c r="G29" s="17" t="str">
        <f t="shared" si="0"/>
        <v>4.41/km</v>
      </c>
      <c r="H29" s="18">
        <f t="shared" si="3"/>
        <v>0.009722222222222226</v>
      </c>
      <c r="I29" s="18">
        <f>F29-INDEX($F$4:$F$51,MATCH(D29,$D$4:$D$51,0))</f>
        <v>0.007407407407407408</v>
      </c>
    </row>
    <row r="30" spans="1:9" ht="15" customHeight="1">
      <c r="A30" s="17">
        <v>27</v>
      </c>
      <c r="B30" s="33" t="s">
        <v>119</v>
      </c>
      <c r="C30" s="33" t="s">
        <v>120</v>
      </c>
      <c r="D30" s="17" t="s">
        <v>121</v>
      </c>
      <c r="E30" s="33" t="s">
        <v>29</v>
      </c>
      <c r="F30" s="17" t="s">
        <v>122</v>
      </c>
      <c r="G30" s="17" t="str">
        <f t="shared" si="0"/>
        <v>4.42/km</v>
      </c>
      <c r="H30" s="18">
        <f t="shared" si="3"/>
        <v>0.009849537037037042</v>
      </c>
      <c r="I30" s="18">
        <f>F30-INDEX($F$4:$F$51,MATCH(D30,$D$4:$D$51,0))</f>
        <v>0</v>
      </c>
    </row>
    <row r="31" spans="1:9" ht="15" customHeight="1">
      <c r="A31" s="17">
        <v>28</v>
      </c>
      <c r="B31" s="33" t="s">
        <v>123</v>
      </c>
      <c r="C31" s="33" t="s">
        <v>17</v>
      </c>
      <c r="D31" s="17" t="s">
        <v>28</v>
      </c>
      <c r="E31" s="33" t="s">
        <v>124</v>
      </c>
      <c r="F31" s="17" t="s">
        <v>125</v>
      </c>
      <c r="G31" s="17" t="str">
        <f t="shared" si="0"/>
        <v>4.44/km</v>
      </c>
      <c r="H31" s="18">
        <f t="shared" si="3"/>
        <v>0.010150462962962962</v>
      </c>
      <c r="I31" s="18">
        <f>F31-INDEX($F$4:$F$51,MATCH(D31,$D$4:$D$51,0))</f>
        <v>0.010150462962962962</v>
      </c>
    </row>
    <row r="32" spans="1:9" ht="15" customHeight="1">
      <c r="A32" s="28">
        <v>29</v>
      </c>
      <c r="B32" s="29" t="s">
        <v>126</v>
      </c>
      <c r="C32" s="29" t="s">
        <v>127</v>
      </c>
      <c r="D32" s="28" t="s">
        <v>128</v>
      </c>
      <c r="E32" s="29" t="s">
        <v>26</v>
      </c>
      <c r="F32" s="28" t="s">
        <v>129</v>
      </c>
      <c r="G32" s="28" t="str">
        <f t="shared" si="0"/>
        <v>4.48/km</v>
      </c>
      <c r="H32" s="30">
        <f t="shared" si="3"/>
        <v>0.01053240740740741</v>
      </c>
      <c r="I32" s="30">
        <f>F32-INDEX($F$4:$F$51,MATCH(D32,$D$4:$D$51,0))</f>
        <v>0</v>
      </c>
    </row>
    <row r="33" spans="1:9" ht="15" customHeight="1">
      <c r="A33" s="17">
        <v>30</v>
      </c>
      <c r="B33" s="34" t="s">
        <v>130</v>
      </c>
      <c r="C33" s="34" t="s">
        <v>131</v>
      </c>
      <c r="D33" s="36" t="s">
        <v>132</v>
      </c>
      <c r="E33" s="34" t="s">
        <v>95</v>
      </c>
      <c r="F33" s="36" t="s">
        <v>133</v>
      </c>
      <c r="G33" s="17" t="str">
        <f t="shared" si="0"/>
        <v>4.50/km</v>
      </c>
      <c r="H33" s="18">
        <f t="shared" si="3"/>
        <v>0.010798611111111116</v>
      </c>
      <c r="I33" s="18">
        <f>F33-INDEX($F$4:$F$51,MATCH(D33,$D$4:$D$51,0))</f>
        <v>0</v>
      </c>
    </row>
    <row r="34" spans="1:9" ht="15" customHeight="1">
      <c r="A34" s="17">
        <v>31</v>
      </c>
      <c r="B34" s="33" t="s">
        <v>134</v>
      </c>
      <c r="C34" s="33" t="s">
        <v>42</v>
      </c>
      <c r="D34" s="17" t="s">
        <v>68</v>
      </c>
      <c r="E34" s="33" t="s">
        <v>135</v>
      </c>
      <c r="F34" s="17" t="s">
        <v>136</v>
      </c>
      <c r="G34" s="17" t="str">
        <f t="shared" si="0"/>
        <v>4.53/km</v>
      </c>
      <c r="H34" s="18">
        <f t="shared" si="3"/>
        <v>0.011157407407407411</v>
      </c>
      <c r="I34" s="18">
        <f>F34-INDEX($F$4:$F$51,MATCH(D34,$D$4:$D$51,0))</f>
        <v>0.005555555555555553</v>
      </c>
    </row>
    <row r="35" spans="1:9" ht="15" customHeight="1">
      <c r="A35" s="17">
        <v>32</v>
      </c>
      <c r="B35" s="33" t="s">
        <v>91</v>
      </c>
      <c r="C35" s="33" t="s">
        <v>137</v>
      </c>
      <c r="D35" s="17" t="s">
        <v>68</v>
      </c>
      <c r="E35" s="33" t="s">
        <v>69</v>
      </c>
      <c r="F35" s="17" t="s">
        <v>138</v>
      </c>
      <c r="G35" s="17" t="str">
        <f t="shared" si="0"/>
        <v>4.57/km</v>
      </c>
      <c r="H35" s="18">
        <f t="shared" si="3"/>
        <v>0.01157407407407408</v>
      </c>
      <c r="I35" s="18">
        <f>F35-INDEX($F$4:$F$51,MATCH(D35,$D$4:$D$51,0))</f>
        <v>0.0059722222222222225</v>
      </c>
    </row>
    <row r="36" spans="1:9" ht="15" customHeight="1">
      <c r="A36" s="17">
        <v>33</v>
      </c>
      <c r="B36" s="34" t="s">
        <v>139</v>
      </c>
      <c r="C36" s="34" t="s">
        <v>140</v>
      </c>
      <c r="D36" s="36" t="s">
        <v>101</v>
      </c>
      <c r="E36" s="34" t="s">
        <v>124</v>
      </c>
      <c r="F36" s="36" t="s">
        <v>141</v>
      </c>
      <c r="G36" s="17" t="str">
        <f t="shared" si="0"/>
        <v>4.57/km</v>
      </c>
      <c r="H36" s="18">
        <f t="shared" si="3"/>
        <v>0.011620370370370375</v>
      </c>
      <c r="I36" s="18">
        <f>F36-INDEX($F$4:$F$51,MATCH(D36,$D$4:$D$51,0))</f>
        <v>0.0036226851851851906</v>
      </c>
    </row>
    <row r="37" spans="1:9" ht="15" customHeight="1">
      <c r="A37" s="17">
        <v>34</v>
      </c>
      <c r="B37" s="33" t="s">
        <v>142</v>
      </c>
      <c r="C37" s="33" t="s">
        <v>143</v>
      </c>
      <c r="D37" s="17" t="s">
        <v>60</v>
      </c>
      <c r="E37" s="33" t="s">
        <v>144</v>
      </c>
      <c r="F37" s="17" t="s">
        <v>145</v>
      </c>
      <c r="G37" s="17" t="str">
        <f t="shared" si="0"/>
        <v>4.58/km</v>
      </c>
      <c r="H37" s="18">
        <f t="shared" si="3"/>
        <v>0.011712962962962963</v>
      </c>
      <c r="I37" s="18">
        <f>F37-INDEX($F$4:$F$51,MATCH(D37,$D$4:$D$51,0))</f>
        <v>0.007499999999999996</v>
      </c>
    </row>
    <row r="38" spans="1:9" ht="15" customHeight="1">
      <c r="A38" s="28">
        <v>35</v>
      </c>
      <c r="B38" s="29" t="s">
        <v>146</v>
      </c>
      <c r="C38" s="29" t="s">
        <v>13</v>
      </c>
      <c r="D38" s="28" t="s">
        <v>115</v>
      </c>
      <c r="E38" s="29" t="s">
        <v>26</v>
      </c>
      <c r="F38" s="28" t="s">
        <v>147</v>
      </c>
      <c r="G38" s="28" t="str">
        <f t="shared" si="0"/>
        <v>5.02/km</v>
      </c>
      <c r="H38" s="30">
        <f t="shared" si="3"/>
        <v>0.012222222222222228</v>
      </c>
      <c r="I38" s="30">
        <f>F38-INDEX($F$4:$F$51,MATCH(D38,$D$4:$D$51,0))</f>
        <v>0.002615740740740745</v>
      </c>
    </row>
    <row r="39" spans="1:9" ht="15" customHeight="1">
      <c r="A39" s="17">
        <v>36</v>
      </c>
      <c r="B39" s="33" t="s">
        <v>148</v>
      </c>
      <c r="C39" s="33" t="s">
        <v>24</v>
      </c>
      <c r="D39" s="17" t="s">
        <v>121</v>
      </c>
      <c r="E39" s="33" t="s">
        <v>29</v>
      </c>
      <c r="F39" s="17" t="s">
        <v>149</v>
      </c>
      <c r="G39" s="17" t="str">
        <f t="shared" si="0"/>
        <v>5.11/km</v>
      </c>
      <c r="H39" s="18">
        <f t="shared" si="3"/>
        <v>0.013252314814814817</v>
      </c>
      <c r="I39" s="18">
        <f>F39-INDEX($F$4:$F$51,MATCH(D39,$D$4:$D$51,0))</f>
        <v>0.0034027777777777754</v>
      </c>
    </row>
    <row r="40" spans="1:9" ht="15" customHeight="1">
      <c r="A40" s="17">
        <v>37</v>
      </c>
      <c r="B40" s="33" t="s">
        <v>150</v>
      </c>
      <c r="C40" s="33" t="s">
        <v>151</v>
      </c>
      <c r="D40" s="17" t="s">
        <v>121</v>
      </c>
      <c r="E40" s="33" t="s">
        <v>47</v>
      </c>
      <c r="F40" s="17" t="s">
        <v>152</v>
      </c>
      <c r="G40" s="17" t="str">
        <f t="shared" si="0"/>
        <v>5.22/km</v>
      </c>
      <c r="H40" s="18">
        <f t="shared" si="3"/>
        <v>0.014502314814814812</v>
      </c>
      <c r="I40" s="18">
        <f>F40-INDEX($F$4:$F$51,MATCH(D40,$D$4:$D$51,0))</f>
        <v>0.00465277777777777</v>
      </c>
    </row>
    <row r="41" spans="1:9" ht="15" customHeight="1">
      <c r="A41" s="17">
        <v>38</v>
      </c>
      <c r="B41" s="33" t="s">
        <v>153</v>
      </c>
      <c r="C41" s="33" t="s">
        <v>154</v>
      </c>
      <c r="D41" s="17" t="s">
        <v>28</v>
      </c>
      <c r="E41" s="33" t="s">
        <v>29</v>
      </c>
      <c r="F41" s="17" t="s">
        <v>155</v>
      </c>
      <c r="G41" s="17" t="str">
        <f t="shared" si="0"/>
        <v>5.35/km</v>
      </c>
      <c r="H41" s="18">
        <f t="shared" si="3"/>
        <v>0.016030092592592592</v>
      </c>
      <c r="I41" s="18">
        <f>F41-INDEX($F$4:$F$51,MATCH(D41,$D$4:$D$51,0))</f>
        <v>0.016030092592592592</v>
      </c>
    </row>
    <row r="42" spans="1:9" ht="15" customHeight="1">
      <c r="A42" s="17">
        <v>39</v>
      </c>
      <c r="B42" s="34" t="s">
        <v>156</v>
      </c>
      <c r="C42" s="34" t="s">
        <v>157</v>
      </c>
      <c r="D42" s="36" t="s">
        <v>158</v>
      </c>
      <c r="E42" s="34" t="s">
        <v>159</v>
      </c>
      <c r="F42" s="36" t="s">
        <v>160</v>
      </c>
      <c r="G42" s="17" t="str">
        <f t="shared" si="0"/>
        <v>5.42/km</v>
      </c>
      <c r="H42" s="18">
        <f t="shared" si="3"/>
        <v>0.01685185185185185</v>
      </c>
      <c r="I42" s="18">
        <f>F42-INDEX($F$4:$F$51,MATCH(D42,$D$4:$D$51,0))</f>
        <v>0</v>
      </c>
    </row>
    <row r="43" spans="1:9" ht="15" customHeight="1">
      <c r="A43" s="17">
        <v>40</v>
      </c>
      <c r="B43" s="34" t="s">
        <v>161</v>
      </c>
      <c r="C43" s="34" t="s">
        <v>162</v>
      </c>
      <c r="D43" s="36" t="s">
        <v>163</v>
      </c>
      <c r="E43" s="34" t="s">
        <v>95</v>
      </c>
      <c r="F43" s="36" t="s">
        <v>164</v>
      </c>
      <c r="G43" s="17" t="str">
        <f t="shared" si="0"/>
        <v>6.08/km</v>
      </c>
      <c r="H43" s="18">
        <f t="shared" si="3"/>
        <v>0.019849537037037037</v>
      </c>
      <c r="I43" s="18">
        <f>F43-INDEX($F$4:$F$51,MATCH(D43,$D$4:$D$51,0))</f>
        <v>0</v>
      </c>
    </row>
    <row r="44" spans="1:9" ht="15" customHeight="1">
      <c r="A44" s="17">
        <v>41</v>
      </c>
      <c r="B44" s="34" t="s">
        <v>165</v>
      </c>
      <c r="C44" s="34" t="s">
        <v>166</v>
      </c>
      <c r="D44" s="36" t="s">
        <v>167</v>
      </c>
      <c r="E44" s="34" t="s">
        <v>144</v>
      </c>
      <c r="F44" s="36" t="s">
        <v>168</v>
      </c>
      <c r="G44" s="17" t="str">
        <f t="shared" si="0"/>
        <v>6.13/km</v>
      </c>
      <c r="H44" s="18">
        <f t="shared" si="3"/>
        <v>0.020416666666666663</v>
      </c>
      <c r="I44" s="18">
        <f>F44-INDEX($F$4:$F$51,MATCH(D44,$D$4:$D$51,0))</f>
        <v>0</v>
      </c>
    </row>
    <row r="45" spans="1:9" ht="15" customHeight="1">
      <c r="A45" s="17">
        <v>42</v>
      </c>
      <c r="B45" s="33" t="s">
        <v>169</v>
      </c>
      <c r="C45" s="33" t="s">
        <v>170</v>
      </c>
      <c r="D45" s="17" t="s">
        <v>60</v>
      </c>
      <c r="E45" s="33" t="s">
        <v>25</v>
      </c>
      <c r="F45" s="17" t="s">
        <v>171</v>
      </c>
      <c r="G45" s="17" t="str">
        <f t="shared" si="0"/>
        <v>6.15/km</v>
      </c>
      <c r="H45" s="18">
        <f t="shared" si="3"/>
        <v>0.020625</v>
      </c>
      <c r="I45" s="18">
        <f>F45-INDEX($F$4:$F$51,MATCH(D45,$D$4:$D$51,0))</f>
        <v>0.016412037037037034</v>
      </c>
    </row>
    <row r="46" spans="1:9" ht="15" customHeight="1">
      <c r="A46" s="17">
        <v>43</v>
      </c>
      <c r="B46" s="33" t="s">
        <v>172</v>
      </c>
      <c r="C46" s="33" t="s">
        <v>173</v>
      </c>
      <c r="D46" s="17" t="s">
        <v>68</v>
      </c>
      <c r="E46" s="33" t="s">
        <v>72</v>
      </c>
      <c r="F46" s="17" t="s">
        <v>174</v>
      </c>
      <c r="G46" s="17" t="str">
        <f t="shared" si="0"/>
        <v>6.22/km</v>
      </c>
      <c r="H46" s="18">
        <f t="shared" si="3"/>
        <v>0.021400462962962965</v>
      </c>
      <c r="I46" s="18">
        <f>F46-INDEX($F$4:$F$51,MATCH(D46,$D$4:$D$51,0))</f>
        <v>0.015798611111111107</v>
      </c>
    </row>
    <row r="47" spans="1:9" ht="15" customHeight="1">
      <c r="A47" s="17">
        <v>44</v>
      </c>
      <c r="B47" s="33" t="s">
        <v>175</v>
      </c>
      <c r="C47" s="33" t="s">
        <v>18</v>
      </c>
      <c r="D47" s="17" t="s">
        <v>128</v>
      </c>
      <c r="E47" s="33" t="s">
        <v>72</v>
      </c>
      <c r="F47" s="17" t="s">
        <v>176</v>
      </c>
      <c r="G47" s="17" t="str">
        <f t="shared" si="0"/>
        <v>7.15/km</v>
      </c>
      <c r="H47" s="18">
        <f t="shared" si="3"/>
        <v>0.02753472222222222</v>
      </c>
      <c r="I47" s="18">
        <f>F47-INDEX($F$4:$F$51,MATCH(D47,$D$4:$D$51,0))</f>
        <v>0.01700231481481481</v>
      </c>
    </row>
    <row r="48" spans="1:9" ht="15" customHeight="1">
      <c r="A48" s="17">
        <v>45</v>
      </c>
      <c r="B48" s="33" t="s">
        <v>177</v>
      </c>
      <c r="C48" s="33" t="s">
        <v>21</v>
      </c>
      <c r="D48" s="17" t="s">
        <v>128</v>
      </c>
      <c r="E48" s="33" t="s">
        <v>29</v>
      </c>
      <c r="F48" s="17" t="s">
        <v>178</v>
      </c>
      <c r="G48" s="17" t="str">
        <f t="shared" si="0"/>
        <v>7.15/km</v>
      </c>
      <c r="H48" s="18">
        <f t="shared" si="3"/>
        <v>0.027557870370370375</v>
      </c>
      <c r="I48" s="18">
        <f>F48-INDEX($F$4:$F$51,MATCH(D48,$D$4:$D$51,0))</f>
        <v>0.017025462962962964</v>
      </c>
    </row>
    <row r="49" spans="1:9" ht="15" customHeight="1">
      <c r="A49" s="17">
        <v>46</v>
      </c>
      <c r="B49" s="33" t="s">
        <v>179</v>
      </c>
      <c r="C49" s="33" t="s">
        <v>180</v>
      </c>
      <c r="D49" s="17" t="s">
        <v>68</v>
      </c>
      <c r="E49" s="33" t="s">
        <v>69</v>
      </c>
      <c r="F49" s="17" t="s">
        <v>181</v>
      </c>
      <c r="G49" s="17" t="str">
        <f t="shared" si="0"/>
        <v>7.22/km</v>
      </c>
      <c r="H49" s="18">
        <f t="shared" si="3"/>
        <v>0.028425925925925927</v>
      </c>
      <c r="I49" s="18">
        <f>F49-INDEX($F$4:$F$51,MATCH(D49,$D$4:$D$51,0))</f>
        <v>0.02282407407407407</v>
      </c>
    </row>
    <row r="50" spans="1:9" ht="15" customHeight="1">
      <c r="A50" s="17">
        <v>47</v>
      </c>
      <c r="B50" s="33" t="s">
        <v>182</v>
      </c>
      <c r="C50" s="33" t="s">
        <v>15</v>
      </c>
      <c r="D50" s="17" t="s">
        <v>121</v>
      </c>
      <c r="E50" s="33" t="s">
        <v>183</v>
      </c>
      <c r="F50" s="17" t="s">
        <v>184</v>
      </c>
      <c r="G50" s="17" t="str">
        <f t="shared" si="0"/>
        <v>7.23/km</v>
      </c>
      <c r="H50" s="18">
        <f t="shared" si="3"/>
        <v>0.02853009259259259</v>
      </c>
      <c r="I50" s="18">
        <f>F50-INDEX($F$4:$F$51,MATCH(D50,$D$4:$D$51,0))</f>
        <v>0.018680555555555547</v>
      </c>
    </row>
    <row r="51" spans="1:9" ht="15" customHeight="1">
      <c r="A51" s="15">
        <v>48</v>
      </c>
      <c r="B51" s="35" t="s">
        <v>185</v>
      </c>
      <c r="C51" s="35" t="s">
        <v>186</v>
      </c>
      <c r="D51" s="15" t="s">
        <v>68</v>
      </c>
      <c r="E51" s="35" t="s">
        <v>69</v>
      </c>
      <c r="F51" s="15" t="s">
        <v>187</v>
      </c>
      <c r="G51" s="15" t="str">
        <f t="shared" si="0"/>
        <v>8.05/km</v>
      </c>
      <c r="H51" s="19">
        <f t="shared" si="3"/>
        <v>0.03340277777777778</v>
      </c>
      <c r="I51" s="19">
        <f>F51-INDEX($F$4:$F$51,MATCH(D51,$D$4:$D$51,0))</f>
        <v>0.02780092592592592</v>
      </c>
    </row>
  </sheetData>
  <autoFilter ref="A3:I5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2" t="str">
        <f>Individuale!A1</f>
        <v>Memorial Giuseppe Bosi 3ª edizione</v>
      </c>
      <c r="B1" s="23"/>
      <c r="C1" s="24"/>
    </row>
    <row r="2" spans="1:3" ht="33" customHeight="1">
      <c r="A2" s="25" t="str">
        <f>Individuale!A2&amp;" km. "&amp;Individuale!I2</f>
        <v>Posta (RI) Italia - Domenica 21/08/2011 km. 10</v>
      </c>
      <c r="B2" s="26"/>
      <c r="C2" s="27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4">
        <v>1</v>
      </c>
      <c r="B4" s="32" t="s">
        <v>29</v>
      </c>
      <c r="C4" s="37">
        <v>8</v>
      </c>
    </row>
    <row r="5" spans="1:3" ht="15" customHeight="1">
      <c r="A5" s="17">
        <v>2</v>
      </c>
      <c r="B5" s="33" t="s">
        <v>69</v>
      </c>
      <c r="C5" s="38">
        <v>6</v>
      </c>
    </row>
    <row r="6" spans="1:3" ht="15" customHeight="1">
      <c r="A6" s="17">
        <v>3</v>
      </c>
      <c r="B6" s="33" t="s">
        <v>95</v>
      </c>
      <c r="C6" s="38">
        <v>4</v>
      </c>
    </row>
    <row r="7" spans="1:3" ht="15" customHeight="1">
      <c r="A7" s="17">
        <v>4</v>
      </c>
      <c r="B7" s="33" t="s">
        <v>72</v>
      </c>
      <c r="C7" s="38">
        <v>3</v>
      </c>
    </row>
    <row r="8" spans="1:3" ht="15" customHeight="1">
      <c r="A8" s="28">
        <v>5</v>
      </c>
      <c r="B8" s="29" t="s">
        <v>26</v>
      </c>
      <c r="C8" s="31">
        <v>2</v>
      </c>
    </row>
    <row r="9" spans="1:3" ht="15" customHeight="1">
      <c r="A9" s="17">
        <v>6</v>
      </c>
      <c r="B9" s="33" t="s">
        <v>47</v>
      </c>
      <c r="C9" s="38">
        <v>2</v>
      </c>
    </row>
    <row r="10" spans="1:3" ht="15" customHeight="1">
      <c r="A10" s="17">
        <v>7</v>
      </c>
      <c r="B10" s="33" t="s">
        <v>98</v>
      </c>
      <c r="C10" s="38">
        <v>2</v>
      </c>
    </row>
    <row r="11" spans="1:3" ht="15" customHeight="1">
      <c r="A11" s="17">
        <v>8</v>
      </c>
      <c r="B11" s="33" t="s">
        <v>44</v>
      </c>
      <c r="C11" s="38">
        <v>2</v>
      </c>
    </row>
    <row r="12" spans="1:3" ht="15" customHeight="1">
      <c r="A12" s="17">
        <v>9</v>
      </c>
      <c r="B12" s="33" t="s">
        <v>56</v>
      </c>
      <c r="C12" s="38">
        <v>2</v>
      </c>
    </row>
    <row r="13" spans="1:3" ht="15" customHeight="1">
      <c r="A13" s="17">
        <v>10</v>
      </c>
      <c r="B13" s="33" t="s">
        <v>124</v>
      </c>
      <c r="C13" s="38">
        <v>2</v>
      </c>
    </row>
    <row r="14" spans="1:3" ht="15" customHeight="1">
      <c r="A14" s="17">
        <v>11</v>
      </c>
      <c r="B14" s="33" t="s">
        <v>144</v>
      </c>
      <c r="C14" s="38">
        <v>2</v>
      </c>
    </row>
    <row r="15" spans="1:3" ht="15" customHeight="1">
      <c r="A15" s="17">
        <v>12</v>
      </c>
      <c r="B15" s="33" t="s">
        <v>61</v>
      </c>
      <c r="C15" s="38">
        <v>1</v>
      </c>
    </row>
    <row r="16" spans="1:3" ht="15" customHeight="1">
      <c r="A16" s="17">
        <v>13</v>
      </c>
      <c r="B16" s="33" t="s">
        <v>64</v>
      </c>
      <c r="C16" s="38">
        <v>1</v>
      </c>
    </row>
    <row r="17" spans="1:3" ht="15" customHeight="1">
      <c r="A17" s="17">
        <v>14</v>
      </c>
      <c r="B17" s="33" t="s">
        <v>33</v>
      </c>
      <c r="C17" s="38">
        <v>1</v>
      </c>
    </row>
    <row r="18" spans="1:3" ht="15" customHeight="1">
      <c r="A18" s="17">
        <v>15</v>
      </c>
      <c r="B18" s="33" t="s">
        <v>159</v>
      </c>
      <c r="C18" s="38">
        <v>1</v>
      </c>
    </row>
    <row r="19" spans="1:3" ht="15" customHeight="1">
      <c r="A19" s="17">
        <v>16</v>
      </c>
      <c r="B19" s="33" t="s">
        <v>84</v>
      </c>
      <c r="C19" s="38">
        <v>1</v>
      </c>
    </row>
    <row r="20" spans="1:3" ht="15" customHeight="1">
      <c r="A20" s="17">
        <v>17</v>
      </c>
      <c r="B20" s="33" t="s">
        <v>51</v>
      </c>
      <c r="C20" s="38">
        <v>1</v>
      </c>
    </row>
    <row r="21" spans="1:3" ht="15" customHeight="1">
      <c r="A21" s="17">
        <v>18</v>
      </c>
      <c r="B21" s="33" t="s">
        <v>80</v>
      </c>
      <c r="C21" s="38">
        <v>1</v>
      </c>
    </row>
    <row r="22" spans="1:3" ht="15" customHeight="1">
      <c r="A22" s="17">
        <v>19</v>
      </c>
      <c r="B22" s="33" t="s">
        <v>76</v>
      </c>
      <c r="C22" s="38">
        <v>1</v>
      </c>
    </row>
    <row r="23" spans="1:3" ht="15" customHeight="1">
      <c r="A23" s="17">
        <v>20</v>
      </c>
      <c r="B23" s="33" t="s">
        <v>36</v>
      </c>
      <c r="C23" s="38">
        <v>1</v>
      </c>
    </row>
    <row r="24" spans="1:3" ht="15" customHeight="1">
      <c r="A24" s="17">
        <v>21</v>
      </c>
      <c r="B24" s="33" t="s">
        <v>111</v>
      </c>
      <c r="C24" s="38">
        <v>1</v>
      </c>
    </row>
    <row r="25" spans="1:3" ht="15" customHeight="1">
      <c r="A25" s="17">
        <v>22</v>
      </c>
      <c r="B25" s="33" t="s">
        <v>25</v>
      </c>
      <c r="C25" s="38">
        <v>1</v>
      </c>
    </row>
    <row r="26" spans="1:3" ht="15" customHeight="1">
      <c r="A26" s="17">
        <v>23</v>
      </c>
      <c r="B26" s="33" t="s">
        <v>183</v>
      </c>
      <c r="C26" s="38">
        <v>1</v>
      </c>
    </row>
    <row r="27" spans="1:3" ht="15" customHeight="1">
      <c r="A27" s="15">
        <v>24</v>
      </c>
      <c r="B27" s="35" t="s">
        <v>135</v>
      </c>
      <c r="C27" s="39">
        <v>1</v>
      </c>
    </row>
    <row r="28" ht="12.75">
      <c r="C28" s="2">
        <f>SUM(C4:C27)</f>
        <v>48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2011-08-25T12:54:56Z</dcterms:modified>
  <cp:category/>
  <cp:version/>
  <cp:contentType/>
  <cp:contentStatus/>
</cp:coreProperties>
</file>