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<sst xmlns="http://schemas.openxmlformats.org/spreadsheetml/2006/main" count="288" uniqueCount="135">
  <si>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</si>
  <si>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</si>
  <si>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</si>
  <si>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</si>
  <si>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</si>
  <si>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</si>
  <si>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</si>
  <si>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</si>
  <si>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</si>
  <si>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</si>
  <si>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</si>
  <si>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</si>
  <si>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SM35</t>
  </si>
  <si>
    <t>COLLEFERRO ATLETICA</t>
  </si>
  <si>
    <t>SM40</t>
  </si>
  <si>
    <t>SM45</t>
  </si>
  <si>
    <t>SM50</t>
  </si>
  <si>
    <t>SM55</t>
  </si>
  <si>
    <t>SF40</t>
  </si>
  <si>
    <t>SM60</t>
  </si>
  <si>
    <t>SF</t>
  </si>
  <si>
    <t>ENDURANCE TRAINING</t>
  </si>
  <si>
    <t>SM70</t>
  </si>
  <si>
    <t>SM65</t>
  </si>
  <si>
    <t>SF55</t>
  </si>
  <si>
    <t>SF45</t>
  </si>
  <si>
    <t>SF50</t>
  </si>
  <si>
    <t>A.S.D. PODISTICA SOLIDARIETA'</t>
  </si>
  <si>
    <t>LIBERTAS ORVIETO</t>
  </si>
  <si>
    <t xml:space="preserve"> </t>
  </si>
  <si>
    <t>ATLETICA CECCANO</t>
  </si>
  <si>
    <t>UISP LATINA</t>
  </si>
  <si>
    <t>LBM SPORT TEAM</t>
  </si>
  <si>
    <t>CALCATERRA SPORT</t>
  </si>
  <si>
    <t>CHIOMINTO FABRIZIO</t>
  </si>
  <si>
    <t>PERA MAURO</t>
  </si>
  <si>
    <t>ADMO PEPERONCINO</t>
  </si>
  <si>
    <t>GERMANI GIOVANNI</t>
  </si>
  <si>
    <t>MES COLLEFERRO</t>
  </si>
  <si>
    <t>TOPPI IGOR</t>
  </si>
  <si>
    <t>GIROLAMI MARCO</t>
  </si>
  <si>
    <t>DI FOLCO DAVIDE</t>
  </si>
  <si>
    <t>POLISPORTIVA CIOCIARA A. FAVA</t>
  </si>
  <si>
    <t>MOLINARI SALVATORE</t>
  </si>
  <si>
    <t>ATLETICA SETINA</t>
  </si>
  <si>
    <t>CHIALASTRI MAURO</t>
  </si>
  <si>
    <t>SPARTAN SPORT ACADEMY</t>
  </si>
  <si>
    <t>BASILE ALESSANDRO</t>
  </si>
  <si>
    <t>GUARCINI LUCA</t>
  </si>
  <si>
    <t>POCE AUGUSTO</t>
  </si>
  <si>
    <t>SCACCIA ALESSANDRA</t>
  </si>
  <si>
    <t>DE NARDIS ADRIANO</t>
  </si>
  <si>
    <t>POLISPORTIVA UN. FORO ITALICO</t>
  </si>
  <si>
    <t>SABIA LUCA</t>
  </si>
  <si>
    <t>PODISTICA AMATORI MOROLO</t>
  </si>
  <si>
    <t>MAGRINI SIMONA</t>
  </si>
  <si>
    <t>TULLI PAOLO</t>
  </si>
  <si>
    <t>ATLETICA FROSINONE</t>
  </si>
  <si>
    <t>BIANCUCCI FRANCESCO</t>
  </si>
  <si>
    <t>RUNNING TEAM COLLEFERRO</t>
  </si>
  <si>
    <t>COLATOSTI CHIARA</t>
  </si>
  <si>
    <t>EDITTO LUIGI</t>
  </si>
  <si>
    <t>SAVO ERNESTO</t>
  </si>
  <si>
    <t>AMORIELLO CARMINE</t>
  </si>
  <si>
    <t>ABM PODISTICA</t>
  </si>
  <si>
    <t>VINCI MASSIMO</t>
  </si>
  <si>
    <t>VITELLI IVAN</t>
  </si>
  <si>
    <t>COLALUCA SERGIO</t>
  </si>
  <si>
    <t>FANTOZZI MICHELE</t>
  </si>
  <si>
    <t>LEVA ANDREA</t>
  </si>
  <si>
    <t>MARSELLA MAURIZIO</t>
  </si>
  <si>
    <t>CIRULLI ALESSANDRO</t>
  </si>
  <si>
    <t>LICZMONIK CABAN KARINA</t>
  </si>
  <si>
    <t>CORVO GIANLUCA</t>
  </si>
  <si>
    <t>GALANELLI STEFANO</t>
  </si>
  <si>
    <t>PETRONI EDOARDO</t>
  </si>
  <si>
    <t>IMPERIOLI VALERIANO</t>
  </si>
  <si>
    <t>GAGLIARDUCCI FRANCESCO</t>
  </si>
  <si>
    <t>ATL. AURORA SEGNI</t>
  </si>
  <si>
    <t>ORLANDI FABRIZIO</t>
  </si>
  <si>
    <t>GALEONE MAURIZIO</t>
  </si>
  <si>
    <t>COLAIACOMO STELVIO</t>
  </si>
  <si>
    <t>MARCHETTI DANIELE</t>
  </si>
  <si>
    <t>BRIGANTI ANTONIO</t>
  </si>
  <si>
    <t>CORSI ALESSANDRO</t>
  </si>
  <si>
    <t>DE ANGELIS LUCIANO</t>
  </si>
  <si>
    <t>CALVANO CRISTIANO</t>
  </si>
  <si>
    <t>COLETTA MAURIZIO</t>
  </si>
  <si>
    <t>VELOCCI CHIARA</t>
  </si>
  <si>
    <t>FARRACCI LUIGIA</t>
  </si>
  <si>
    <t>PODISTICA AVIS PRIVERNO</t>
  </si>
  <si>
    <t>ELIA ROBERTA</t>
  </si>
  <si>
    <t>SAVELLONI LUIGI</t>
  </si>
  <si>
    <t>AVVISATI LUIGI</t>
  </si>
  <si>
    <t>PANFILIO PIETRO</t>
  </si>
  <si>
    <t>BERNOLA FEDERICO</t>
  </si>
  <si>
    <t>GRAVAGNUOLO ALFREDO</t>
  </si>
  <si>
    <t>FASHIONSPORT</t>
  </si>
  <si>
    <t>RAPONI BEATRICE</t>
  </si>
  <si>
    <t>CHIAPPA FRANCESCO</t>
  </si>
  <si>
    <t>COLLALTO FRANCESCO</t>
  </si>
  <si>
    <t>DURANTE RITA</t>
  </si>
  <si>
    <t>TRUINI ANACLETO</t>
  </si>
  <si>
    <t>RAPONI CESARE</t>
  </si>
  <si>
    <t>PUPATELLO CATIA</t>
  </si>
  <si>
    <t>EVANGELISTI TOMMASO</t>
  </si>
  <si>
    <t>STRAPPAVECCIA SANDRO</t>
  </si>
  <si>
    <t>RAPONI ROBERTA</t>
  </si>
  <si>
    <t>PAGLIA FAUSTO</t>
  </si>
  <si>
    <t>BRUSCHI CONCETTA</t>
  </si>
  <si>
    <t>MAUTI ARMANDO</t>
  </si>
  <si>
    <t>BATTISTI GIULIANO</t>
  </si>
  <si>
    <t>TUFO GIANCARLO</t>
  </si>
  <si>
    <t>BELLIZIA MILENA</t>
  </si>
  <si>
    <t>BRIGANTI EMANUELA</t>
  </si>
  <si>
    <t>SF35</t>
  </si>
  <si>
    <t>CAROCCI MARIA ANTONIETTA</t>
  </si>
  <si>
    <t>CATRACCHIA LEONELLO</t>
  </si>
  <si>
    <t>MEAZZO CRISTINA</t>
  </si>
  <si>
    <t>NICOLO' CLAUDIO</t>
  </si>
  <si>
    <t>D'ALESSANDRO ANGELO</t>
  </si>
  <si>
    <t>CATRACCHIA GABRIELLA</t>
  </si>
  <si>
    <t>FRANCHINI CLAUDIO</t>
  </si>
  <si>
    <t>MARCON EMANUELA</t>
  </si>
  <si>
    <t>NARDI AGOSTINO</t>
  </si>
  <si>
    <t>MASELLA LUCIA</t>
  </si>
  <si>
    <t>PIATTELLA MARINA</t>
  </si>
  <si>
    <t>CENTRO FITNESS MONTELLO</t>
  </si>
  <si>
    <t>COSTANTINI SILVIA</t>
  </si>
  <si>
    <t>GALLI ALESSANDRO</t>
  </si>
  <si>
    <t>FIORINI DOMENICA</t>
  </si>
  <si>
    <t>RUNNING ROOM CANADA</t>
  </si>
  <si>
    <t>REATINI ANTONELLA</t>
  </si>
  <si>
    <t>Sport Storia Natura e Cultura</t>
  </si>
  <si>
    <t>Carpineto Romano (RM) Italia - Domenica 07/08/2016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</si>
</sst>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1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52" fillId="56" borderId="2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52" fillId="56" borderId="34" xfId="0" applyFont="1" applyFill="1" applyBorder="1" applyAlignment="1">
      <alignment horizontal="left" vertical="center"/>
    </xf>
    <xf numFmtId="0" fontId="52" fillId="56" borderId="36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5" t="s">
        <v>133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134</v>
      </c>
      <c r="B3" s="37"/>
      <c r="C3" s="37"/>
      <c r="D3" s="37"/>
      <c r="E3" s="37"/>
      <c r="F3" s="37"/>
      <c r="G3" s="37"/>
      <c r="H3" s="3" t="s">
        <v>0</v>
      </c>
      <c r="I3" s="4">
        <v>12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6" t="s">
        <v>34</v>
      </c>
      <c r="C5" s="49"/>
      <c r="D5" s="11" t="s">
        <v>15</v>
      </c>
      <c r="E5" s="42" t="s">
        <v>33</v>
      </c>
      <c r="F5" s="14">
        <v>0.03396990740740741</v>
      </c>
      <c r="G5" s="11" t="str">
        <f>TEXT(INT((HOUR(F5)*3600+MINUTE(F5)*60+SECOND(F5))/$I$3/60),"0")&amp;"."&amp;TEXT(MOD((HOUR(F5)*3600+MINUTE(F5)*60+SECOND(F5))/$I$3,60),"00")&amp;"/km"</f>
        <v>4.05/km</v>
      </c>
      <c r="H5" s="14">
        <f>F5-$F$5</f>
        <v>0</v>
      </c>
      <c r="I5" s="14">
        <f>F5-INDEX($F$5:$F$114,MATCH(D5,$D$5:$D$114,0))</f>
        <v>0</v>
      </c>
    </row>
    <row r="6" spans="1:9" s="10" customFormat="1" ht="15" customHeight="1">
      <c r="A6" s="12">
        <v>2</v>
      </c>
      <c r="B6" s="47" t="s">
        <v>35</v>
      </c>
      <c r="C6" s="50"/>
      <c r="D6" s="12" t="s">
        <v>12</v>
      </c>
      <c r="E6" s="43" t="s">
        <v>36</v>
      </c>
      <c r="F6" s="13">
        <v>0.03408564814814815</v>
      </c>
      <c r="G6" s="12" t="str">
        <f aca="true" t="shared" si="0" ref="G6:G21">TEXT(INT((HOUR(F6)*3600+MINUTE(F6)*60+SECOND(F6))/$I$3/60),"0")&amp;"."&amp;TEXT(MOD((HOUR(F6)*3600+MINUTE(F6)*60+SECOND(F6))/$I$3,60),"00")&amp;"/km"</f>
        <v>4.05/km</v>
      </c>
      <c r="H6" s="13">
        <f aca="true" t="shared" si="1" ref="H6:H21">F6-$F$5</f>
        <v>0.00011574074074074264</v>
      </c>
      <c r="I6" s="13">
        <f>F6-INDEX($F$5:$F$114,MATCH(D6,$D$5:$D$114,0))</f>
        <v>0</v>
      </c>
    </row>
    <row r="7" spans="1:9" s="10" customFormat="1" ht="15" customHeight="1">
      <c r="A7" s="12">
        <v>3</v>
      </c>
      <c r="B7" s="47" t="s">
        <v>37</v>
      </c>
      <c r="C7" s="50"/>
      <c r="D7" s="12" t="s">
        <v>15</v>
      </c>
      <c r="E7" s="43" t="s">
        <v>38</v>
      </c>
      <c r="F7" s="13">
        <v>0.03474537037037037</v>
      </c>
      <c r="G7" s="12" t="str">
        <f t="shared" si="0"/>
        <v>4.10/km</v>
      </c>
      <c r="H7" s="13">
        <f t="shared" si="1"/>
        <v>0.0007754629629629639</v>
      </c>
      <c r="I7" s="13">
        <f>F7-INDEX($F$5:$F$114,MATCH(D7,$D$5:$D$114,0))</f>
        <v>0.0007754629629629639</v>
      </c>
    </row>
    <row r="8" spans="1:9" s="10" customFormat="1" ht="15" customHeight="1">
      <c r="A8" s="12">
        <v>4</v>
      </c>
      <c r="B8" s="47" t="s">
        <v>39</v>
      </c>
      <c r="C8" s="50"/>
      <c r="D8" s="12" t="s">
        <v>11</v>
      </c>
      <c r="E8" s="43" t="s">
        <v>32</v>
      </c>
      <c r="F8" s="13">
        <v>0.03513888888888889</v>
      </c>
      <c r="G8" s="12" t="str">
        <f t="shared" si="0"/>
        <v>4.13/km</v>
      </c>
      <c r="H8" s="13">
        <f t="shared" si="1"/>
        <v>0.0011689814814814861</v>
      </c>
      <c r="I8" s="13">
        <f>F8-INDEX($F$5:$F$114,MATCH(D8,$D$5:$D$114,0))</f>
        <v>0</v>
      </c>
    </row>
    <row r="9" spans="1:9" s="10" customFormat="1" ht="15" customHeight="1">
      <c r="A9" s="12">
        <v>5</v>
      </c>
      <c r="B9" s="47" t="s">
        <v>40</v>
      </c>
      <c r="C9" s="50"/>
      <c r="D9" s="12" t="s">
        <v>12</v>
      </c>
      <c r="E9" s="43" t="s">
        <v>13</v>
      </c>
      <c r="F9" s="13">
        <v>0.03534722222222222</v>
      </c>
      <c r="G9" s="12" t="str">
        <f t="shared" si="0"/>
        <v>4.15/km</v>
      </c>
      <c r="H9" s="13">
        <f t="shared" si="1"/>
        <v>0.0013773148148148104</v>
      </c>
      <c r="I9" s="13">
        <f>F9-INDEX($F$5:$F$114,MATCH(D9,$D$5:$D$114,0))</f>
        <v>0.0012615740740740677</v>
      </c>
    </row>
    <row r="10" spans="1:9" s="10" customFormat="1" ht="15" customHeight="1">
      <c r="A10" s="12">
        <v>6</v>
      </c>
      <c r="B10" s="47" t="s">
        <v>41</v>
      </c>
      <c r="C10" s="50"/>
      <c r="D10" s="12" t="s">
        <v>11</v>
      </c>
      <c r="E10" s="43" t="s">
        <v>42</v>
      </c>
      <c r="F10" s="13">
        <v>0.035694444444444445</v>
      </c>
      <c r="G10" s="12" t="str">
        <f t="shared" si="0"/>
        <v>4.17/km</v>
      </c>
      <c r="H10" s="13">
        <f t="shared" si="1"/>
        <v>0.0017245370370370383</v>
      </c>
      <c r="I10" s="13">
        <f>F10-INDEX($F$5:$F$114,MATCH(D10,$D$5:$D$114,0))</f>
        <v>0.0005555555555555522</v>
      </c>
    </row>
    <row r="11" spans="1:9" s="10" customFormat="1" ht="15" customHeight="1">
      <c r="A11" s="12">
        <v>7</v>
      </c>
      <c r="B11" s="47" t="s">
        <v>43</v>
      </c>
      <c r="C11" s="50"/>
      <c r="D11" s="12" t="s">
        <v>15</v>
      </c>
      <c r="E11" s="43" t="s">
        <v>44</v>
      </c>
      <c r="F11" s="13">
        <v>0.03805555555555556</v>
      </c>
      <c r="G11" s="12" t="str">
        <f t="shared" si="0"/>
        <v>4.34/km</v>
      </c>
      <c r="H11" s="13">
        <f t="shared" si="1"/>
        <v>0.004085648148148151</v>
      </c>
      <c r="I11" s="13">
        <f>F11-INDEX($F$5:$F$114,MATCH(D11,$D$5:$D$114,0))</f>
        <v>0.004085648148148151</v>
      </c>
    </row>
    <row r="12" spans="1:9" s="10" customFormat="1" ht="15" customHeight="1">
      <c r="A12" s="12">
        <v>8</v>
      </c>
      <c r="B12" s="47" t="s">
        <v>45</v>
      </c>
      <c r="C12" s="50"/>
      <c r="D12" s="12" t="s">
        <v>14</v>
      </c>
      <c r="E12" s="43" t="s">
        <v>46</v>
      </c>
      <c r="F12" s="13">
        <v>0.03817129629629629</v>
      </c>
      <c r="G12" s="12" t="str">
        <f t="shared" si="0"/>
        <v>4.35/km</v>
      </c>
      <c r="H12" s="13">
        <f t="shared" si="1"/>
        <v>0.0042013888888888865</v>
      </c>
      <c r="I12" s="13">
        <f>F12-INDEX($F$5:$F$114,MATCH(D12,$D$5:$D$114,0))</f>
        <v>0</v>
      </c>
    </row>
    <row r="13" spans="1:9" s="10" customFormat="1" ht="15" customHeight="1">
      <c r="A13" s="12">
        <v>9</v>
      </c>
      <c r="B13" s="47" t="s">
        <v>47</v>
      </c>
      <c r="C13" s="50"/>
      <c r="D13" s="12" t="s">
        <v>14</v>
      </c>
      <c r="E13" s="43" t="s">
        <v>13</v>
      </c>
      <c r="F13" s="13">
        <v>0.0391087962962963</v>
      </c>
      <c r="G13" s="12" t="str">
        <f t="shared" si="0"/>
        <v>4.42/km</v>
      </c>
      <c r="H13" s="13">
        <f t="shared" si="1"/>
        <v>0.005138888888888894</v>
      </c>
      <c r="I13" s="13">
        <f>F13-INDEX($F$5:$F$114,MATCH(D13,$D$5:$D$114,0))</f>
        <v>0.0009375000000000078</v>
      </c>
    </row>
    <row r="14" spans="1:9" s="10" customFormat="1" ht="15" customHeight="1">
      <c r="A14" s="12">
        <v>10</v>
      </c>
      <c r="B14" s="47" t="s">
        <v>48</v>
      </c>
      <c r="C14" s="50"/>
      <c r="D14" s="12" t="s">
        <v>14</v>
      </c>
      <c r="E14" s="43" t="s">
        <v>13</v>
      </c>
      <c r="F14" s="13">
        <v>0.03967592592592593</v>
      </c>
      <c r="G14" s="12" t="str">
        <f t="shared" si="0"/>
        <v>4.46/km</v>
      </c>
      <c r="H14" s="13">
        <f t="shared" si="1"/>
        <v>0.00570601851851852</v>
      </c>
      <c r="I14" s="13">
        <f>F14-INDEX($F$5:$F$114,MATCH(D14,$D$5:$D$114,0))</f>
        <v>0.0015046296296296335</v>
      </c>
    </row>
    <row r="15" spans="1:9" s="10" customFormat="1" ht="15" customHeight="1">
      <c r="A15" s="12">
        <v>11</v>
      </c>
      <c r="B15" s="47" t="s">
        <v>49</v>
      </c>
      <c r="C15" s="50"/>
      <c r="D15" s="12" t="s">
        <v>16</v>
      </c>
      <c r="E15" s="43" t="s">
        <v>38</v>
      </c>
      <c r="F15" s="13">
        <v>0.040046296296296295</v>
      </c>
      <c r="G15" s="12" t="str">
        <f t="shared" si="0"/>
        <v>4.48/km</v>
      </c>
      <c r="H15" s="13">
        <f t="shared" si="1"/>
        <v>0.006076388888888888</v>
      </c>
      <c r="I15" s="13">
        <f>F15-INDEX($F$5:$F$114,MATCH(D15,$D$5:$D$114,0))</f>
        <v>0</v>
      </c>
    </row>
    <row r="16" spans="1:9" s="10" customFormat="1" ht="15" customHeight="1">
      <c r="A16" s="12">
        <v>12</v>
      </c>
      <c r="B16" s="47" t="s">
        <v>50</v>
      </c>
      <c r="C16" s="50"/>
      <c r="D16" s="12" t="s">
        <v>18</v>
      </c>
      <c r="E16" s="43" t="s">
        <v>13</v>
      </c>
      <c r="F16" s="13">
        <v>0.04054398148148148</v>
      </c>
      <c r="G16" s="12" t="str">
        <f t="shared" si="0"/>
        <v>4.52/km</v>
      </c>
      <c r="H16" s="13">
        <f t="shared" si="1"/>
        <v>0.0065740740740740725</v>
      </c>
      <c r="I16" s="13">
        <f>F16-INDEX($F$5:$F$114,MATCH(D16,$D$5:$D$114,0))</f>
        <v>0</v>
      </c>
    </row>
    <row r="17" spans="1:9" s="10" customFormat="1" ht="15" customHeight="1">
      <c r="A17" s="12">
        <v>13</v>
      </c>
      <c r="B17" s="47" t="s">
        <v>51</v>
      </c>
      <c r="C17" s="50"/>
      <c r="D17" s="12" t="s">
        <v>11</v>
      </c>
      <c r="E17" s="43" t="s">
        <v>52</v>
      </c>
      <c r="F17" s="13">
        <v>0.04059027777777778</v>
      </c>
      <c r="G17" s="12" t="str">
        <f t="shared" si="0"/>
        <v>4.52/km</v>
      </c>
      <c r="H17" s="13">
        <f t="shared" si="1"/>
        <v>0.006620370370370374</v>
      </c>
      <c r="I17" s="13">
        <f>F17-INDEX($F$5:$F$114,MATCH(D17,$D$5:$D$114,0))</f>
        <v>0.0054513888888888876</v>
      </c>
    </row>
    <row r="18" spans="1:9" s="10" customFormat="1" ht="15" customHeight="1">
      <c r="A18" s="12">
        <v>14</v>
      </c>
      <c r="B18" s="47" t="s">
        <v>53</v>
      </c>
      <c r="C18" s="50"/>
      <c r="D18" s="12" t="s">
        <v>15</v>
      </c>
      <c r="E18" s="43" t="s">
        <v>54</v>
      </c>
      <c r="F18" s="13">
        <v>0.041053240740740744</v>
      </c>
      <c r="G18" s="12" t="str">
        <f t="shared" si="0"/>
        <v>4.56/km</v>
      </c>
      <c r="H18" s="13">
        <f t="shared" si="1"/>
        <v>0.007083333333333337</v>
      </c>
      <c r="I18" s="13">
        <f>F18-INDEX($F$5:$F$114,MATCH(D18,$D$5:$D$114,0))</f>
        <v>0.007083333333333337</v>
      </c>
    </row>
    <row r="19" spans="1:9" s="10" customFormat="1" ht="15" customHeight="1">
      <c r="A19" s="12">
        <v>15</v>
      </c>
      <c r="B19" s="47" t="s">
        <v>55</v>
      </c>
      <c r="C19" s="50"/>
      <c r="D19" s="12" t="s">
        <v>18</v>
      </c>
      <c r="E19" s="43" t="s">
        <v>46</v>
      </c>
      <c r="F19" s="13">
        <v>0.04120370370370371</v>
      </c>
      <c r="G19" s="12" t="str">
        <f t="shared" si="0"/>
        <v>4.57/km</v>
      </c>
      <c r="H19" s="13">
        <f t="shared" si="1"/>
        <v>0.007233796296296301</v>
      </c>
      <c r="I19" s="13">
        <f>F19-INDEX($F$5:$F$114,MATCH(D19,$D$5:$D$114,0))</f>
        <v>0.0006597222222222282</v>
      </c>
    </row>
    <row r="20" spans="1:9" s="10" customFormat="1" ht="15" customHeight="1">
      <c r="A20" s="12">
        <v>16</v>
      </c>
      <c r="B20" s="47" t="s">
        <v>56</v>
      </c>
      <c r="C20" s="50"/>
      <c r="D20" s="12" t="s">
        <v>14</v>
      </c>
      <c r="E20" s="43" t="s">
        <v>57</v>
      </c>
      <c r="F20" s="13">
        <v>0.04134259259259259</v>
      </c>
      <c r="G20" s="12" t="str">
        <f t="shared" si="0"/>
        <v>4.58/km</v>
      </c>
      <c r="H20" s="13">
        <f t="shared" si="1"/>
        <v>0.0073726851851851835</v>
      </c>
      <c r="I20" s="13">
        <f>F20-INDEX($F$5:$F$114,MATCH(D20,$D$5:$D$114,0))</f>
        <v>0.003171296296296297</v>
      </c>
    </row>
    <row r="21" spans="1:9" ht="15" customHeight="1">
      <c r="A21" s="12">
        <v>17</v>
      </c>
      <c r="B21" s="47" t="s">
        <v>58</v>
      </c>
      <c r="C21" s="50"/>
      <c r="D21" s="12" t="s">
        <v>14</v>
      </c>
      <c r="E21" s="43" t="s">
        <v>59</v>
      </c>
      <c r="F21" s="13">
        <v>0.04186342592592593</v>
      </c>
      <c r="G21" s="12" t="str">
        <f t="shared" si="0"/>
        <v>5.01/km</v>
      </c>
      <c r="H21" s="13">
        <f t="shared" si="1"/>
        <v>0.007893518518518522</v>
      </c>
      <c r="I21" s="13">
        <f>F21-INDEX($F$5:$F$114,MATCH(D21,$D$5:$D$114,0))</f>
        <v>0.0036921296296296355</v>
      </c>
    </row>
    <row r="22" spans="1:9" ht="15" customHeight="1">
      <c r="A22" s="12">
        <v>18</v>
      </c>
      <c r="B22" s="47" t="s">
        <v>60</v>
      </c>
      <c r="C22" s="50"/>
      <c r="D22" s="12" t="s">
        <v>20</v>
      </c>
      <c r="E22" s="43" t="s">
        <v>42</v>
      </c>
      <c r="F22" s="13">
        <v>0.04206018518518518</v>
      </c>
      <c r="G22" s="12" t="str">
        <f aca="true" t="shared" si="2" ref="G22:G36">TEXT(INT((HOUR(F22)*3600+MINUTE(F22)*60+SECOND(F22))/$I$3/60),"0")&amp;"."&amp;TEXT(MOD((HOUR(F22)*3600+MINUTE(F22)*60+SECOND(F22))/$I$3,60),"00")&amp;"/km"</f>
        <v>5.03/km</v>
      </c>
      <c r="H22" s="13">
        <f aca="true" t="shared" si="3" ref="H22:H36">F22-$F$5</f>
        <v>0.008090277777777773</v>
      </c>
      <c r="I22" s="13">
        <f>F22-INDEX($F$5:$F$114,MATCH(D22,$D$5:$D$114,0))</f>
        <v>0</v>
      </c>
    </row>
    <row r="23" spans="1:9" ht="15" customHeight="1">
      <c r="A23" s="12">
        <v>19</v>
      </c>
      <c r="B23" s="47" t="s">
        <v>61</v>
      </c>
      <c r="C23" s="50"/>
      <c r="D23" s="12" t="s">
        <v>17</v>
      </c>
      <c r="E23" s="43" t="s">
        <v>38</v>
      </c>
      <c r="F23" s="13">
        <v>0.0425</v>
      </c>
      <c r="G23" s="12" t="str">
        <f t="shared" si="2"/>
        <v>5.06/km</v>
      </c>
      <c r="H23" s="13">
        <f t="shared" si="3"/>
        <v>0.008530092592592596</v>
      </c>
      <c r="I23" s="13">
        <f>F23-INDEX($F$5:$F$114,MATCH(D23,$D$5:$D$114,0))</f>
        <v>0</v>
      </c>
    </row>
    <row r="24" spans="1:9" ht="15" customHeight="1">
      <c r="A24" s="12">
        <v>20</v>
      </c>
      <c r="B24" s="47" t="s">
        <v>62</v>
      </c>
      <c r="C24" s="50"/>
      <c r="D24" s="12" t="s">
        <v>12</v>
      </c>
      <c r="E24" s="43" t="s">
        <v>44</v>
      </c>
      <c r="F24" s="13">
        <v>0.043159722222222224</v>
      </c>
      <c r="G24" s="12" t="str">
        <f t="shared" si="2"/>
        <v>5.11/km</v>
      </c>
      <c r="H24" s="13">
        <f t="shared" si="3"/>
        <v>0.009189814814814817</v>
      </c>
      <c r="I24" s="13">
        <f>F24-INDEX($F$5:$F$114,MATCH(D24,$D$5:$D$114,0))</f>
        <v>0.009074074074074075</v>
      </c>
    </row>
    <row r="25" spans="1:9" ht="15" customHeight="1">
      <c r="A25" s="12">
        <v>21</v>
      </c>
      <c r="B25" s="47" t="s">
        <v>63</v>
      </c>
      <c r="C25" s="50"/>
      <c r="D25" s="12" t="s">
        <v>16</v>
      </c>
      <c r="E25" s="43" t="s">
        <v>64</v>
      </c>
      <c r="F25" s="13">
        <v>0.043263888888888886</v>
      </c>
      <c r="G25" s="12" t="str">
        <f t="shared" si="2"/>
        <v>5.12/km</v>
      </c>
      <c r="H25" s="13">
        <f t="shared" si="3"/>
        <v>0.00929398148148148</v>
      </c>
      <c r="I25" s="13">
        <f>F25-INDEX($F$5:$F$114,MATCH(D25,$D$5:$D$114,0))</f>
        <v>0.0032175925925925913</v>
      </c>
    </row>
    <row r="26" spans="1:9" ht="15" customHeight="1">
      <c r="A26" s="12">
        <v>22</v>
      </c>
      <c r="B26" s="47" t="s">
        <v>65</v>
      </c>
      <c r="C26" s="50"/>
      <c r="D26" s="12" t="s">
        <v>16</v>
      </c>
      <c r="E26" s="43" t="s">
        <v>46</v>
      </c>
      <c r="F26" s="13">
        <v>0.04342592592592592</v>
      </c>
      <c r="G26" s="12" t="str">
        <f t="shared" si="2"/>
        <v>5.13/km</v>
      </c>
      <c r="H26" s="13">
        <f t="shared" si="3"/>
        <v>0.009456018518518516</v>
      </c>
      <c r="I26" s="13">
        <f>F26-INDEX($F$5:$F$114,MATCH(D26,$D$5:$D$114,0))</f>
        <v>0.0033796296296296283</v>
      </c>
    </row>
    <row r="27" spans="1:9" ht="15" customHeight="1">
      <c r="A27" s="12">
        <v>23</v>
      </c>
      <c r="B27" s="47" t="s">
        <v>66</v>
      </c>
      <c r="C27" s="50"/>
      <c r="D27" s="12" t="s">
        <v>11</v>
      </c>
      <c r="E27" s="43" t="s">
        <v>30</v>
      </c>
      <c r="F27" s="13">
        <v>0.04424768518518518</v>
      </c>
      <c r="G27" s="12" t="str">
        <f t="shared" si="2"/>
        <v>5.19/km</v>
      </c>
      <c r="H27" s="13">
        <f t="shared" si="3"/>
        <v>0.010277777777777775</v>
      </c>
      <c r="I27" s="13">
        <f>F27-INDEX($F$5:$F$114,MATCH(D27,$D$5:$D$114,0))</f>
        <v>0.009108796296296288</v>
      </c>
    </row>
    <row r="28" spans="1:9" ht="15" customHeight="1">
      <c r="A28" s="12">
        <v>24</v>
      </c>
      <c r="B28" s="47" t="s">
        <v>67</v>
      </c>
      <c r="C28" s="50"/>
      <c r="D28" s="12" t="s">
        <v>19</v>
      </c>
      <c r="E28" s="43" t="s">
        <v>54</v>
      </c>
      <c r="F28" s="13">
        <v>0.04431712962962963</v>
      </c>
      <c r="G28" s="12" t="str">
        <f t="shared" si="2"/>
        <v>5.19/km</v>
      </c>
      <c r="H28" s="13">
        <f t="shared" si="3"/>
        <v>0.010347222222222223</v>
      </c>
      <c r="I28" s="13">
        <f>F28-INDEX($F$5:$F$114,MATCH(D28,$D$5:$D$114,0))</f>
        <v>0</v>
      </c>
    </row>
    <row r="29" spans="1:9" ht="15" customHeight="1">
      <c r="A29" s="12">
        <v>25</v>
      </c>
      <c r="B29" s="47" t="s">
        <v>68</v>
      </c>
      <c r="C29" s="50"/>
      <c r="D29" s="12" t="s">
        <v>11</v>
      </c>
      <c r="E29" s="43" t="s">
        <v>38</v>
      </c>
      <c r="F29" s="13">
        <v>0.04446759259259259</v>
      </c>
      <c r="G29" s="12" t="str">
        <f t="shared" si="2"/>
        <v>5.20/km</v>
      </c>
      <c r="H29" s="13">
        <f t="shared" si="3"/>
        <v>0.010497685185185186</v>
      </c>
      <c r="I29" s="13">
        <f>F29-INDEX($F$5:$F$114,MATCH(D29,$D$5:$D$114,0))</f>
        <v>0.0093287037037037</v>
      </c>
    </row>
    <row r="30" spans="1:9" ht="15" customHeight="1">
      <c r="A30" s="12">
        <v>26</v>
      </c>
      <c r="B30" s="47" t="s">
        <v>69</v>
      </c>
      <c r="C30" s="50"/>
      <c r="D30" s="12" t="s">
        <v>14</v>
      </c>
      <c r="E30" s="43" t="s">
        <v>38</v>
      </c>
      <c r="F30" s="13">
        <v>0.04446759259259259</v>
      </c>
      <c r="G30" s="12" t="str">
        <f t="shared" si="2"/>
        <v>5.20/km</v>
      </c>
      <c r="H30" s="13">
        <f t="shared" si="3"/>
        <v>0.010497685185185186</v>
      </c>
      <c r="I30" s="13">
        <f>F30-INDEX($F$5:$F$114,MATCH(D30,$D$5:$D$114,0))</f>
        <v>0.0062962962962963</v>
      </c>
    </row>
    <row r="31" spans="1:9" ht="15" customHeight="1">
      <c r="A31" s="12">
        <v>27</v>
      </c>
      <c r="B31" s="47" t="s">
        <v>70</v>
      </c>
      <c r="C31" s="50"/>
      <c r="D31" s="12" t="s">
        <v>17</v>
      </c>
      <c r="E31" s="43" t="s">
        <v>44</v>
      </c>
      <c r="F31" s="13">
        <v>0.0446875</v>
      </c>
      <c r="G31" s="12" t="str">
        <f t="shared" si="2"/>
        <v>5.22/km</v>
      </c>
      <c r="H31" s="13">
        <f t="shared" si="3"/>
        <v>0.010717592592592591</v>
      </c>
      <c r="I31" s="13">
        <f>F31-INDEX($F$5:$F$114,MATCH(D31,$D$5:$D$114,0))</f>
        <v>0.002187499999999995</v>
      </c>
    </row>
    <row r="32" spans="1:9" ht="15" customHeight="1">
      <c r="A32" s="12">
        <v>28</v>
      </c>
      <c r="B32" s="47" t="s">
        <v>71</v>
      </c>
      <c r="C32" s="50"/>
      <c r="D32" s="12" t="s">
        <v>12</v>
      </c>
      <c r="E32" s="43" t="s">
        <v>42</v>
      </c>
      <c r="F32" s="13">
        <v>0.04480324074074074</v>
      </c>
      <c r="G32" s="12" t="str">
        <f t="shared" si="2"/>
        <v>5.23/km</v>
      </c>
      <c r="H32" s="13">
        <f t="shared" si="3"/>
        <v>0.010833333333333334</v>
      </c>
      <c r="I32" s="13">
        <f>F32-INDEX($F$5:$F$114,MATCH(D32,$D$5:$D$114,0))</f>
        <v>0.010717592592592591</v>
      </c>
    </row>
    <row r="33" spans="1:9" ht="15" customHeight="1">
      <c r="A33" s="12">
        <v>29</v>
      </c>
      <c r="B33" s="47" t="s">
        <v>72</v>
      </c>
      <c r="C33" s="50"/>
      <c r="D33" s="12" t="s">
        <v>18</v>
      </c>
      <c r="E33" s="43" t="s">
        <v>32</v>
      </c>
      <c r="F33" s="13">
        <v>0.04559027777777778</v>
      </c>
      <c r="G33" s="12" t="str">
        <f t="shared" si="2"/>
        <v>5.28/km</v>
      </c>
      <c r="H33" s="13">
        <f t="shared" si="3"/>
        <v>0.011620370370370371</v>
      </c>
      <c r="I33" s="13">
        <f>F33-INDEX($F$5:$F$114,MATCH(D33,$D$5:$D$114,0))</f>
        <v>0.005046296296296299</v>
      </c>
    </row>
    <row r="34" spans="1:9" ht="15" customHeight="1">
      <c r="A34" s="12">
        <v>30</v>
      </c>
      <c r="B34" s="47" t="s">
        <v>73</v>
      </c>
      <c r="C34" s="50"/>
      <c r="D34" s="12" t="s">
        <v>14</v>
      </c>
      <c r="E34" s="43" t="s">
        <v>44</v>
      </c>
      <c r="F34" s="13">
        <v>0.04567129629629629</v>
      </c>
      <c r="G34" s="12" t="str">
        <f t="shared" si="2"/>
        <v>5.29/km</v>
      </c>
      <c r="H34" s="13">
        <f t="shared" si="3"/>
        <v>0.011701388888888886</v>
      </c>
      <c r="I34" s="13">
        <f>F34-INDEX($F$5:$F$114,MATCH(D34,$D$5:$D$114,0))</f>
        <v>0.0075</v>
      </c>
    </row>
    <row r="35" spans="1:9" ht="15" customHeight="1">
      <c r="A35" s="12">
        <v>31</v>
      </c>
      <c r="B35" s="47" t="s">
        <v>74</v>
      </c>
      <c r="C35" s="50"/>
      <c r="D35" s="12" t="s">
        <v>15</v>
      </c>
      <c r="E35" s="43" t="s">
        <v>28</v>
      </c>
      <c r="F35" s="13">
        <v>0.045787037037037036</v>
      </c>
      <c r="G35" s="12" t="str">
        <f t="shared" si="2"/>
        <v>5.30/km</v>
      </c>
      <c r="H35" s="13">
        <f t="shared" si="3"/>
        <v>0.011817129629629629</v>
      </c>
      <c r="I35" s="13">
        <f>F35-INDEX($F$5:$F$114,MATCH(D35,$D$5:$D$114,0))</f>
        <v>0.011817129629629629</v>
      </c>
    </row>
    <row r="36" spans="1:9" ht="15" customHeight="1">
      <c r="A36" s="12">
        <v>32</v>
      </c>
      <c r="B36" s="47" t="s">
        <v>75</v>
      </c>
      <c r="C36" s="50"/>
      <c r="D36" s="12" t="s">
        <v>11</v>
      </c>
      <c r="E36" s="43" t="s">
        <v>36</v>
      </c>
      <c r="F36" s="13">
        <v>0.04659722222222223</v>
      </c>
      <c r="G36" s="12" t="str">
        <f t="shared" si="2"/>
        <v>5.36/km</v>
      </c>
      <c r="H36" s="13">
        <f t="shared" si="3"/>
        <v>0.01262731481481482</v>
      </c>
      <c r="I36" s="13">
        <f>F36-INDEX($F$5:$F$114,MATCH(D36,$D$5:$D$114,0))</f>
        <v>0.011458333333333334</v>
      </c>
    </row>
    <row r="37" spans="1:9" ht="15" customHeight="1">
      <c r="A37" s="12">
        <v>33</v>
      </c>
      <c r="B37" s="47" t="s">
        <v>76</v>
      </c>
      <c r="C37" s="50"/>
      <c r="D37" s="12" t="s">
        <v>15</v>
      </c>
      <c r="E37" s="43" t="s">
        <v>38</v>
      </c>
      <c r="F37" s="13">
        <v>0.046863425925925926</v>
      </c>
      <c r="G37" s="12" t="str">
        <f aca="true" t="shared" si="4" ref="G37:G87">TEXT(INT((HOUR(F37)*3600+MINUTE(F37)*60+SECOND(F37))/$I$3/60),"0")&amp;"."&amp;TEXT(MOD((HOUR(F37)*3600+MINUTE(F37)*60+SECOND(F37))/$I$3,60),"00")&amp;"/km"</f>
        <v>5.37/km</v>
      </c>
      <c r="H37" s="13">
        <f aca="true" t="shared" si="5" ref="H37:H87">F37-$F$5</f>
        <v>0.01289351851851852</v>
      </c>
      <c r="I37" s="13">
        <f>F37-INDEX($F$5:$F$114,MATCH(D37,$D$5:$D$114,0))</f>
        <v>0.01289351851851852</v>
      </c>
    </row>
    <row r="38" spans="1:9" ht="15" customHeight="1">
      <c r="A38" s="12">
        <v>34</v>
      </c>
      <c r="B38" s="47" t="s">
        <v>77</v>
      </c>
      <c r="C38" s="50"/>
      <c r="D38" s="12" t="s">
        <v>14</v>
      </c>
      <c r="E38" s="43" t="s">
        <v>78</v>
      </c>
      <c r="F38" s="13">
        <v>0.047060185185185184</v>
      </c>
      <c r="G38" s="12" t="str">
        <f t="shared" si="4"/>
        <v>5.39/km</v>
      </c>
      <c r="H38" s="13">
        <f t="shared" si="5"/>
        <v>0.013090277777777777</v>
      </c>
      <c r="I38" s="13">
        <f>F38-INDEX($F$5:$F$114,MATCH(D38,$D$5:$D$114,0))</f>
        <v>0.00888888888888889</v>
      </c>
    </row>
    <row r="39" spans="1:9" ht="15" customHeight="1">
      <c r="A39" s="12">
        <v>35</v>
      </c>
      <c r="B39" s="47" t="s">
        <v>79</v>
      </c>
      <c r="C39" s="50"/>
      <c r="D39" s="12" t="s">
        <v>14</v>
      </c>
      <c r="E39" s="43" t="s">
        <v>44</v>
      </c>
      <c r="F39" s="13">
        <v>0.047442129629629626</v>
      </c>
      <c r="G39" s="12" t="str">
        <f t="shared" si="4"/>
        <v>5.42/km</v>
      </c>
      <c r="H39" s="13">
        <f t="shared" si="5"/>
        <v>0.013472222222222219</v>
      </c>
      <c r="I39" s="13">
        <f>F39-INDEX($F$5:$F$114,MATCH(D39,$D$5:$D$114,0))</f>
        <v>0.009270833333333332</v>
      </c>
    </row>
    <row r="40" spans="1:9" ht="15" customHeight="1">
      <c r="A40" s="12">
        <v>36</v>
      </c>
      <c r="B40" s="47" t="s">
        <v>80</v>
      </c>
      <c r="C40" s="50"/>
      <c r="D40" s="12" t="s">
        <v>19</v>
      </c>
      <c r="E40" s="43" t="s">
        <v>38</v>
      </c>
      <c r="F40" s="13">
        <v>0.04753472222222222</v>
      </c>
      <c r="G40" s="12" t="str">
        <f t="shared" si="4"/>
        <v>5.42/km</v>
      </c>
      <c r="H40" s="13">
        <f t="shared" si="5"/>
        <v>0.013564814814814814</v>
      </c>
      <c r="I40" s="13">
        <f>F40-INDEX($F$5:$F$114,MATCH(D40,$D$5:$D$114,0))</f>
        <v>0.0032175925925925913</v>
      </c>
    </row>
    <row r="41" spans="1:9" ht="15" customHeight="1">
      <c r="A41" s="12">
        <v>37</v>
      </c>
      <c r="B41" s="47" t="s">
        <v>81</v>
      </c>
      <c r="C41" s="50"/>
      <c r="D41" s="12" t="s">
        <v>23</v>
      </c>
      <c r="E41" s="43" t="s">
        <v>38</v>
      </c>
      <c r="F41" s="13">
        <v>0.04804398148148148</v>
      </c>
      <c r="G41" s="12" t="str">
        <f t="shared" si="4"/>
        <v>5.46/km</v>
      </c>
      <c r="H41" s="13">
        <f t="shared" si="5"/>
        <v>0.014074074074074072</v>
      </c>
      <c r="I41" s="13">
        <f>F41-INDEX($F$5:$F$114,MATCH(D41,$D$5:$D$114,0))</f>
        <v>0</v>
      </c>
    </row>
    <row r="42" spans="1:9" ht="15" customHeight="1">
      <c r="A42" s="12">
        <v>38</v>
      </c>
      <c r="B42" s="47" t="s">
        <v>82</v>
      </c>
      <c r="C42" s="50"/>
      <c r="D42" s="12" t="s">
        <v>12</v>
      </c>
      <c r="E42" s="43" t="s">
        <v>44</v>
      </c>
      <c r="F42" s="13">
        <v>0.04814814814814814</v>
      </c>
      <c r="G42" s="12" t="str">
        <f t="shared" si="4"/>
        <v>5.47/km</v>
      </c>
      <c r="H42" s="13">
        <f t="shared" si="5"/>
        <v>0.014178240740740734</v>
      </c>
      <c r="I42" s="13">
        <f>F42-INDEX($F$5:$F$114,MATCH(D42,$D$5:$D$114,0))</f>
        <v>0.014062499999999992</v>
      </c>
    </row>
    <row r="43" spans="1:9" ht="15" customHeight="1">
      <c r="A43" s="12">
        <v>39</v>
      </c>
      <c r="B43" s="47" t="s">
        <v>83</v>
      </c>
      <c r="C43" s="50"/>
      <c r="D43" s="12" t="s">
        <v>23</v>
      </c>
      <c r="E43" s="43" t="s">
        <v>13</v>
      </c>
      <c r="F43" s="13">
        <v>0.04837962962962963</v>
      </c>
      <c r="G43" s="12" t="str">
        <f t="shared" si="4"/>
        <v>5.48/km</v>
      </c>
      <c r="H43" s="13">
        <f t="shared" si="5"/>
        <v>0.01440972222222222</v>
      </c>
      <c r="I43" s="13">
        <f>F43-INDEX($F$5:$F$114,MATCH(D43,$D$5:$D$114,0))</f>
        <v>0.0003356481481481474</v>
      </c>
    </row>
    <row r="44" spans="1:9" ht="15" customHeight="1">
      <c r="A44" s="12">
        <v>40</v>
      </c>
      <c r="B44" s="47" t="s">
        <v>84</v>
      </c>
      <c r="C44" s="50"/>
      <c r="D44" s="12" t="s">
        <v>12</v>
      </c>
      <c r="E44" s="43" t="s">
        <v>59</v>
      </c>
      <c r="F44" s="13">
        <v>0.0484375</v>
      </c>
      <c r="G44" s="12" t="str">
        <f t="shared" si="4"/>
        <v>5.49/km</v>
      </c>
      <c r="H44" s="13">
        <f t="shared" si="5"/>
        <v>0.014467592592592594</v>
      </c>
      <c r="I44" s="13">
        <f>F44-INDEX($F$5:$F$114,MATCH(D44,$D$5:$D$114,0))</f>
        <v>0.014351851851851852</v>
      </c>
    </row>
    <row r="45" spans="1:9" ht="15" customHeight="1">
      <c r="A45" s="12">
        <v>41</v>
      </c>
      <c r="B45" s="47" t="s">
        <v>85</v>
      </c>
      <c r="C45" s="50"/>
      <c r="D45" s="12" t="s">
        <v>17</v>
      </c>
      <c r="E45" s="43" t="s">
        <v>31</v>
      </c>
      <c r="F45" s="13">
        <v>0.0484375</v>
      </c>
      <c r="G45" s="12" t="str">
        <f t="shared" si="4"/>
        <v>5.49/km</v>
      </c>
      <c r="H45" s="13">
        <f t="shared" si="5"/>
        <v>0.014467592592592594</v>
      </c>
      <c r="I45" s="13">
        <f>F45-INDEX($F$5:$F$114,MATCH(D45,$D$5:$D$114,0))</f>
        <v>0.005937499999999998</v>
      </c>
    </row>
    <row r="46" spans="1:9" ht="15" customHeight="1">
      <c r="A46" s="12">
        <v>42</v>
      </c>
      <c r="B46" s="47" t="s">
        <v>86</v>
      </c>
      <c r="C46" s="50"/>
      <c r="D46" s="12" t="s">
        <v>15</v>
      </c>
      <c r="E46" s="43" t="s">
        <v>38</v>
      </c>
      <c r="F46" s="13">
        <v>0.0488425925925926</v>
      </c>
      <c r="G46" s="12" t="str">
        <f t="shared" si="4"/>
        <v>5.52/km</v>
      </c>
      <c r="H46" s="13">
        <f t="shared" si="5"/>
        <v>0.01487268518518519</v>
      </c>
      <c r="I46" s="13">
        <f>F46-INDEX($F$5:$F$114,MATCH(D46,$D$5:$D$114,0))</f>
        <v>0.01487268518518519</v>
      </c>
    </row>
    <row r="47" spans="1:9" ht="15" customHeight="1">
      <c r="A47" s="12">
        <v>43</v>
      </c>
      <c r="B47" s="47" t="s">
        <v>87</v>
      </c>
      <c r="C47" s="50"/>
      <c r="D47" s="12" t="s">
        <v>19</v>
      </c>
      <c r="E47" s="43" t="s">
        <v>21</v>
      </c>
      <c r="F47" s="13">
        <v>0.048854166666666664</v>
      </c>
      <c r="G47" s="12" t="str">
        <f t="shared" si="4"/>
        <v>5.52/km</v>
      </c>
      <c r="H47" s="13">
        <f t="shared" si="5"/>
        <v>0.014884259259259257</v>
      </c>
      <c r="I47" s="13">
        <f>F47-INDEX($F$5:$F$114,MATCH(D47,$D$5:$D$114,0))</f>
        <v>0.004537037037037034</v>
      </c>
    </row>
    <row r="48" spans="1:9" ht="15" customHeight="1">
      <c r="A48" s="12">
        <v>44</v>
      </c>
      <c r="B48" s="47" t="s">
        <v>88</v>
      </c>
      <c r="C48" s="50"/>
      <c r="D48" s="12" t="s">
        <v>20</v>
      </c>
      <c r="E48" s="43" t="s">
        <v>13</v>
      </c>
      <c r="F48" s="13">
        <v>0.04908564814814815</v>
      </c>
      <c r="G48" s="12" t="str">
        <f t="shared" si="4"/>
        <v>5.53/km</v>
      </c>
      <c r="H48" s="13">
        <f t="shared" si="5"/>
        <v>0.015115740740740742</v>
      </c>
      <c r="I48" s="13">
        <f>F48-INDEX($F$5:$F$114,MATCH(D48,$D$5:$D$114,0))</f>
        <v>0.0070254629629629695</v>
      </c>
    </row>
    <row r="49" spans="1:9" ht="15" customHeight="1">
      <c r="A49" s="12">
        <v>45</v>
      </c>
      <c r="B49" s="47" t="s">
        <v>89</v>
      </c>
      <c r="C49" s="50"/>
      <c r="D49" s="12" t="s">
        <v>25</v>
      </c>
      <c r="E49" s="43" t="s">
        <v>90</v>
      </c>
      <c r="F49" s="13">
        <v>0.04972222222222222</v>
      </c>
      <c r="G49" s="12" t="str">
        <f t="shared" si="4"/>
        <v>5.58/km</v>
      </c>
      <c r="H49" s="13">
        <f t="shared" si="5"/>
        <v>0.015752314814814816</v>
      </c>
      <c r="I49" s="13">
        <f>F49-INDEX($F$5:$F$114,MATCH(D49,$D$5:$D$114,0))</f>
        <v>0</v>
      </c>
    </row>
    <row r="50" spans="1:9" ht="15" customHeight="1">
      <c r="A50" s="12">
        <v>46</v>
      </c>
      <c r="B50" s="47" t="s">
        <v>91</v>
      </c>
      <c r="C50" s="50"/>
      <c r="D50" s="12" t="s">
        <v>25</v>
      </c>
      <c r="E50" s="43" t="s">
        <v>28</v>
      </c>
      <c r="F50" s="13">
        <v>0.05039351851851851</v>
      </c>
      <c r="G50" s="12" t="str">
        <f t="shared" si="4"/>
        <v>6.03/km</v>
      </c>
      <c r="H50" s="13">
        <f t="shared" si="5"/>
        <v>0.016423611111111104</v>
      </c>
      <c r="I50" s="13">
        <f>F50-INDEX($F$5:$F$114,MATCH(D50,$D$5:$D$114,0))</f>
        <v>0.0006712962962962879</v>
      </c>
    </row>
    <row r="51" spans="1:9" ht="15" customHeight="1">
      <c r="A51" s="12">
        <v>47</v>
      </c>
      <c r="B51" s="47" t="s">
        <v>92</v>
      </c>
      <c r="C51" s="50"/>
      <c r="D51" s="12" t="s">
        <v>23</v>
      </c>
      <c r="E51" s="43" t="s">
        <v>21</v>
      </c>
      <c r="F51" s="13">
        <v>0.05043981481481482</v>
      </c>
      <c r="G51" s="12" t="str">
        <f t="shared" si="4"/>
        <v>6.03/km</v>
      </c>
      <c r="H51" s="13">
        <f t="shared" si="5"/>
        <v>0.016469907407407412</v>
      </c>
      <c r="I51" s="13">
        <f>F51-INDEX($F$5:$F$114,MATCH(D51,$D$5:$D$114,0))</f>
        <v>0.00239583333333334</v>
      </c>
    </row>
    <row r="52" spans="1:9" ht="15" customHeight="1">
      <c r="A52" s="12">
        <v>48</v>
      </c>
      <c r="B52" s="47" t="s">
        <v>93</v>
      </c>
      <c r="C52" s="50"/>
      <c r="D52" s="12" t="s">
        <v>17</v>
      </c>
      <c r="E52" s="43" t="s">
        <v>44</v>
      </c>
      <c r="F52" s="13">
        <v>0.05104166666666667</v>
      </c>
      <c r="G52" s="12" t="str">
        <f t="shared" si="4"/>
        <v>6.08/km</v>
      </c>
      <c r="H52" s="13">
        <f t="shared" si="5"/>
        <v>0.017071759259259266</v>
      </c>
      <c r="I52" s="13">
        <f>F52-INDEX($F$5:$F$114,MATCH(D52,$D$5:$D$114,0))</f>
        <v>0.00854166666666667</v>
      </c>
    </row>
    <row r="53" spans="1:9" ht="15" customHeight="1">
      <c r="A53" s="12">
        <v>49</v>
      </c>
      <c r="B53" s="47" t="s">
        <v>94</v>
      </c>
      <c r="C53" s="50"/>
      <c r="D53" s="12" t="s">
        <v>15</v>
      </c>
      <c r="E53" s="43" t="s">
        <v>44</v>
      </c>
      <c r="F53" s="13">
        <v>0.05104166666666667</v>
      </c>
      <c r="G53" s="12" t="str">
        <f t="shared" si="4"/>
        <v>6.08/km</v>
      </c>
      <c r="H53" s="13">
        <f t="shared" si="5"/>
        <v>0.017071759259259266</v>
      </c>
      <c r="I53" s="13">
        <f>F53-INDEX($F$5:$F$114,MATCH(D53,$D$5:$D$114,0))</f>
        <v>0.017071759259259266</v>
      </c>
    </row>
    <row r="54" spans="1:9" ht="15" customHeight="1">
      <c r="A54" s="12">
        <v>50</v>
      </c>
      <c r="B54" s="47" t="s">
        <v>95</v>
      </c>
      <c r="C54" s="50"/>
      <c r="D54" s="12" t="s">
        <v>15</v>
      </c>
      <c r="E54" s="43" t="s">
        <v>44</v>
      </c>
      <c r="F54" s="13">
        <v>0.05104166666666667</v>
      </c>
      <c r="G54" s="12" t="str">
        <f t="shared" si="4"/>
        <v>6.08/km</v>
      </c>
      <c r="H54" s="13">
        <f t="shared" si="5"/>
        <v>0.017071759259259266</v>
      </c>
      <c r="I54" s="13">
        <f>F54-INDEX($F$5:$F$114,MATCH(D54,$D$5:$D$114,0))</f>
        <v>0.017071759259259266</v>
      </c>
    </row>
    <row r="55" spans="1:9" ht="15" customHeight="1">
      <c r="A55" s="12">
        <v>51</v>
      </c>
      <c r="B55" s="47" t="s">
        <v>96</v>
      </c>
      <c r="C55" s="50"/>
      <c r="D55" s="12" t="s">
        <v>12</v>
      </c>
      <c r="E55" s="43" t="s">
        <v>97</v>
      </c>
      <c r="F55" s="13">
        <v>0.05130787037037037</v>
      </c>
      <c r="G55" s="12" t="str">
        <f t="shared" si="4"/>
        <v>6.09/km</v>
      </c>
      <c r="H55" s="13">
        <f t="shared" si="5"/>
        <v>0.017337962962962965</v>
      </c>
      <c r="I55" s="13">
        <f>F55-INDEX($F$5:$F$114,MATCH(D55,$D$5:$D$114,0))</f>
        <v>0.017222222222222222</v>
      </c>
    </row>
    <row r="56" spans="1:9" ht="15" customHeight="1">
      <c r="A56" s="12">
        <v>52</v>
      </c>
      <c r="B56" s="47" t="s">
        <v>98</v>
      </c>
      <c r="C56" s="50"/>
      <c r="D56" s="12" t="s">
        <v>20</v>
      </c>
      <c r="E56" s="43" t="s">
        <v>38</v>
      </c>
      <c r="F56" s="13">
        <v>0.05148148148148148</v>
      </c>
      <c r="G56" s="12" t="str">
        <f t="shared" si="4"/>
        <v>6.11/km</v>
      </c>
      <c r="H56" s="13">
        <f t="shared" si="5"/>
        <v>0.017511574074074075</v>
      </c>
      <c r="I56" s="13">
        <f>F56-INDEX($F$5:$F$114,MATCH(D56,$D$5:$D$114,0))</f>
        <v>0.009421296296296303</v>
      </c>
    </row>
    <row r="57" spans="1:9" ht="15" customHeight="1">
      <c r="A57" s="12">
        <v>53</v>
      </c>
      <c r="B57" s="47" t="s">
        <v>99</v>
      </c>
      <c r="C57" s="50"/>
      <c r="D57" s="12" t="s">
        <v>16</v>
      </c>
      <c r="E57" s="43" t="s">
        <v>38</v>
      </c>
      <c r="F57" s="13">
        <v>0.051666666666666666</v>
      </c>
      <c r="G57" s="12" t="str">
        <f t="shared" si="4"/>
        <v>6.12/km</v>
      </c>
      <c r="H57" s="13">
        <f t="shared" si="5"/>
        <v>0.01769675925925926</v>
      </c>
      <c r="I57" s="13">
        <f>F57-INDEX($F$5:$F$114,MATCH(D57,$D$5:$D$114,0))</f>
        <v>0.011620370370370371</v>
      </c>
    </row>
    <row r="58" spans="1:9" ht="15" customHeight="1">
      <c r="A58" s="12">
        <v>54</v>
      </c>
      <c r="B58" s="47" t="s">
        <v>100</v>
      </c>
      <c r="C58" s="50"/>
      <c r="D58" s="12" t="s">
        <v>15</v>
      </c>
      <c r="E58" s="43" t="s">
        <v>38</v>
      </c>
      <c r="F58" s="13">
        <v>0.051666666666666666</v>
      </c>
      <c r="G58" s="12" t="str">
        <f t="shared" si="4"/>
        <v>6.12/km</v>
      </c>
      <c r="H58" s="13">
        <f t="shared" si="5"/>
        <v>0.01769675925925926</v>
      </c>
      <c r="I58" s="13">
        <f>F58-INDEX($F$5:$F$114,MATCH(D58,$D$5:$D$114,0))</f>
        <v>0.01769675925925926</v>
      </c>
    </row>
    <row r="59" spans="1:9" ht="15" customHeight="1">
      <c r="A59" s="12">
        <v>55</v>
      </c>
      <c r="B59" s="47" t="s">
        <v>101</v>
      </c>
      <c r="C59" s="50"/>
      <c r="D59" s="12" t="s">
        <v>25</v>
      </c>
      <c r="E59" s="43" t="s">
        <v>38</v>
      </c>
      <c r="F59" s="13">
        <v>0.05202546296296296</v>
      </c>
      <c r="G59" s="12" t="str">
        <f t="shared" si="4"/>
        <v>6.15/km</v>
      </c>
      <c r="H59" s="13">
        <f t="shared" si="5"/>
        <v>0.018055555555555554</v>
      </c>
      <c r="I59" s="13">
        <f>F59-INDEX($F$5:$F$114,MATCH(D59,$D$5:$D$114,0))</f>
        <v>0.0023032407407407376</v>
      </c>
    </row>
    <row r="60" spans="1:9" ht="15" customHeight="1">
      <c r="A60" s="12">
        <v>56</v>
      </c>
      <c r="B60" s="47" t="s">
        <v>102</v>
      </c>
      <c r="C60" s="50"/>
      <c r="D60" s="12" t="s">
        <v>16</v>
      </c>
      <c r="E60" s="43" t="s">
        <v>44</v>
      </c>
      <c r="F60" s="13">
        <v>0.05211805555555556</v>
      </c>
      <c r="G60" s="12" t="str">
        <f t="shared" si="4"/>
        <v>6.15/km</v>
      </c>
      <c r="H60" s="13">
        <f t="shared" si="5"/>
        <v>0.018148148148148156</v>
      </c>
      <c r="I60" s="13">
        <f>F60-INDEX($F$5:$F$114,MATCH(D60,$D$5:$D$114,0))</f>
        <v>0.012071759259259268</v>
      </c>
    </row>
    <row r="61" spans="1:9" ht="15" customHeight="1">
      <c r="A61" s="12">
        <v>57</v>
      </c>
      <c r="B61" s="47" t="s">
        <v>103</v>
      </c>
      <c r="C61" s="50"/>
      <c r="D61" s="12" t="s">
        <v>17</v>
      </c>
      <c r="E61" s="43" t="s">
        <v>38</v>
      </c>
      <c r="F61" s="13">
        <v>0.05216435185185186</v>
      </c>
      <c r="G61" s="12" t="str">
        <f t="shared" si="4"/>
        <v>6.16/km</v>
      </c>
      <c r="H61" s="13">
        <f t="shared" si="5"/>
        <v>0.01819444444444445</v>
      </c>
      <c r="I61" s="13">
        <f>F61-INDEX($F$5:$F$114,MATCH(D61,$D$5:$D$114,0))</f>
        <v>0.009664351851851855</v>
      </c>
    </row>
    <row r="62" spans="1:9" ht="15" customHeight="1">
      <c r="A62" s="12">
        <v>58</v>
      </c>
      <c r="B62" s="47" t="s">
        <v>104</v>
      </c>
      <c r="C62" s="50"/>
      <c r="D62" s="12" t="s">
        <v>18</v>
      </c>
      <c r="E62" s="43" t="s">
        <v>44</v>
      </c>
      <c r="F62" s="13">
        <v>0.0521875</v>
      </c>
      <c r="G62" s="12" t="str">
        <f t="shared" si="4"/>
        <v>6.16/km</v>
      </c>
      <c r="H62" s="13">
        <f t="shared" si="5"/>
        <v>0.01821759259259259</v>
      </c>
      <c r="I62" s="13">
        <f>F62-INDEX($F$5:$F$114,MATCH(D62,$D$5:$D$114,0))</f>
        <v>0.011643518518518518</v>
      </c>
    </row>
    <row r="63" spans="1:9" ht="15" customHeight="1">
      <c r="A63" s="12">
        <v>59</v>
      </c>
      <c r="B63" s="47" t="s">
        <v>105</v>
      </c>
      <c r="C63" s="50"/>
      <c r="D63" s="12" t="s">
        <v>19</v>
      </c>
      <c r="E63" s="43" t="s">
        <v>21</v>
      </c>
      <c r="F63" s="13">
        <v>0.05277777777777778</v>
      </c>
      <c r="G63" s="12" t="str">
        <f t="shared" si="4"/>
        <v>6.20/km</v>
      </c>
      <c r="H63" s="13">
        <f t="shared" si="5"/>
        <v>0.01880787037037037</v>
      </c>
      <c r="I63" s="13">
        <f>F63-INDEX($F$5:$F$114,MATCH(D63,$D$5:$D$114,0))</f>
        <v>0.008460648148148148</v>
      </c>
    </row>
    <row r="64" spans="1:9" ht="15" customHeight="1">
      <c r="A64" s="19">
        <v>60</v>
      </c>
      <c r="B64" s="52" t="s">
        <v>106</v>
      </c>
      <c r="C64" s="53"/>
      <c r="D64" s="19" t="s">
        <v>19</v>
      </c>
      <c r="E64" s="45" t="s">
        <v>27</v>
      </c>
      <c r="F64" s="20">
        <v>0.052812500000000005</v>
      </c>
      <c r="G64" s="19" t="str">
        <f t="shared" si="4"/>
        <v>6.20/km</v>
      </c>
      <c r="H64" s="20">
        <f t="shared" si="5"/>
        <v>0.0188425925925926</v>
      </c>
      <c r="I64" s="20">
        <f>F64-INDEX($F$5:$F$114,MATCH(D64,$D$5:$D$114,0))</f>
        <v>0.008495370370370375</v>
      </c>
    </row>
    <row r="65" spans="1:9" ht="15" customHeight="1">
      <c r="A65" s="12">
        <v>61</v>
      </c>
      <c r="B65" s="47" t="s">
        <v>107</v>
      </c>
      <c r="C65" s="50"/>
      <c r="D65" s="12" t="s">
        <v>25</v>
      </c>
      <c r="E65" s="43" t="s">
        <v>38</v>
      </c>
      <c r="F65" s="13">
        <v>0.052835648148148145</v>
      </c>
      <c r="G65" s="12" t="str">
        <f t="shared" si="4"/>
        <v>6.20/km</v>
      </c>
      <c r="H65" s="13">
        <f t="shared" si="5"/>
        <v>0.01886574074074074</v>
      </c>
      <c r="I65" s="13">
        <f>F65-INDEX($F$5:$F$114,MATCH(D65,$D$5:$D$114,0))</f>
        <v>0.0031134259259259223</v>
      </c>
    </row>
    <row r="66" spans="1:9" ht="15" customHeight="1">
      <c r="A66" s="12">
        <v>62</v>
      </c>
      <c r="B66" s="47" t="s">
        <v>108</v>
      </c>
      <c r="C66" s="50"/>
      <c r="D66" s="12" t="s">
        <v>17</v>
      </c>
      <c r="E66" s="43" t="s">
        <v>44</v>
      </c>
      <c r="F66" s="13">
        <v>0.05328703703703704</v>
      </c>
      <c r="G66" s="12" t="str">
        <f t="shared" si="4"/>
        <v>6.24/km</v>
      </c>
      <c r="H66" s="13">
        <f t="shared" si="5"/>
        <v>0.019317129629629635</v>
      </c>
      <c r="I66" s="13">
        <f>F66-INDEX($F$5:$F$114,MATCH(D66,$D$5:$D$114,0))</f>
        <v>0.01078703703703704</v>
      </c>
    </row>
    <row r="67" spans="1:9" ht="15" customHeight="1">
      <c r="A67" s="12">
        <v>63</v>
      </c>
      <c r="B67" s="47" t="s">
        <v>109</v>
      </c>
      <c r="C67" s="50"/>
      <c r="D67" s="12" t="s">
        <v>25</v>
      </c>
      <c r="E67" s="43" t="s">
        <v>44</v>
      </c>
      <c r="F67" s="13">
        <v>0.054178240740740735</v>
      </c>
      <c r="G67" s="12" t="str">
        <f t="shared" si="4"/>
        <v>6.30/km</v>
      </c>
      <c r="H67" s="13">
        <f t="shared" si="5"/>
        <v>0.020208333333333328</v>
      </c>
      <c r="I67" s="13">
        <f>F67-INDEX($F$5:$F$114,MATCH(D67,$D$5:$D$114,0))</f>
        <v>0.004456018518518512</v>
      </c>
    </row>
    <row r="68" spans="1:9" ht="15" customHeight="1">
      <c r="A68" s="12">
        <v>64</v>
      </c>
      <c r="B68" s="47" t="s">
        <v>110</v>
      </c>
      <c r="C68" s="50"/>
      <c r="D68" s="12" t="s">
        <v>14</v>
      </c>
      <c r="E68" s="43" t="s">
        <v>44</v>
      </c>
      <c r="F68" s="13">
        <v>0.054178240740740735</v>
      </c>
      <c r="G68" s="12" t="str">
        <f t="shared" si="4"/>
        <v>6.30/km</v>
      </c>
      <c r="H68" s="13">
        <f t="shared" si="5"/>
        <v>0.020208333333333328</v>
      </c>
      <c r="I68" s="13">
        <f>F68-INDEX($F$5:$F$114,MATCH(D68,$D$5:$D$114,0))</f>
        <v>0.01600694444444444</v>
      </c>
    </row>
    <row r="69" spans="1:9" ht="15" customHeight="1">
      <c r="A69" s="12">
        <v>65</v>
      </c>
      <c r="B69" s="47" t="s">
        <v>111</v>
      </c>
      <c r="C69" s="50"/>
      <c r="D69" s="12" t="s">
        <v>23</v>
      </c>
      <c r="E69" s="43" t="s">
        <v>54</v>
      </c>
      <c r="F69" s="13">
        <v>0.054560185185185184</v>
      </c>
      <c r="G69" s="12" t="str">
        <f t="shared" si="4"/>
        <v>6.33/km</v>
      </c>
      <c r="H69" s="13">
        <f t="shared" si="5"/>
        <v>0.020590277777777777</v>
      </c>
      <c r="I69" s="13">
        <f>F69-INDEX($F$5:$F$114,MATCH(D69,$D$5:$D$114,0))</f>
        <v>0.006516203703703705</v>
      </c>
    </row>
    <row r="70" spans="1:9" ht="15" customHeight="1">
      <c r="A70" s="12">
        <v>66</v>
      </c>
      <c r="B70" s="47" t="s">
        <v>112</v>
      </c>
      <c r="C70" s="50"/>
      <c r="D70" s="12" t="s">
        <v>19</v>
      </c>
      <c r="E70" s="43" t="s">
        <v>44</v>
      </c>
      <c r="F70" s="13">
        <v>0.05497685185185185</v>
      </c>
      <c r="G70" s="12" t="str">
        <f t="shared" si="4"/>
        <v>6.36/km</v>
      </c>
      <c r="H70" s="13">
        <f t="shared" si="5"/>
        <v>0.021006944444444446</v>
      </c>
      <c r="I70" s="13">
        <f>F70-INDEX($F$5:$F$114,MATCH(D70,$D$5:$D$114,0))</f>
        <v>0.010659722222222223</v>
      </c>
    </row>
    <row r="71" spans="1:9" ht="15" customHeight="1">
      <c r="A71" s="12">
        <v>67</v>
      </c>
      <c r="B71" s="47" t="s">
        <v>113</v>
      </c>
      <c r="C71" s="50"/>
      <c r="D71" s="12" t="s">
        <v>20</v>
      </c>
      <c r="E71" s="43" t="s">
        <v>38</v>
      </c>
      <c r="F71" s="13">
        <v>0.05517361111111111</v>
      </c>
      <c r="G71" s="12" t="str">
        <f t="shared" si="4"/>
        <v>6.37/km</v>
      </c>
      <c r="H71" s="13">
        <f t="shared" si="5"/>
        <v>0.021203703703703704</v>
      </c>
      <c r="I71" s="13">
        <f>F71-INDEX($F$5:$F$114,MATCH(D71,$D$5:$D$114,0))</f>
        <v>0.013113425925925931</v>
      </c>
    </row>
    <row r="72" spans="1:9" ht="15" customHeight="1">
      <c r="A72" s="12">
        <v>68</v>
      </c>
      <c r="B72" s="47" t="s">
        <v>114</v>
      </c>
      <c r="C72" s="50"/>
      <c r="D72" s="12" t="s">
        <v>115</v>
      </c>
      <c r="E72" s="43" t="s">
        <v>13</v>
      </c>
      <c r="F72" s="13">
        <v>0.05541666666666667</v>
      </c>
      <c r="G72" s="12" t="str">
        <f t="shared" si="4"/>
        <v>6.39/km</v>
      </c>
      <c r="H72" s="13">
        <f t="shared" si="5"/>
        <v>0.021446759259259263</v>
      </c>
      <c r="I72" s="13">
        <f>F72-INDEX($F$5:$F$114,MATCH(D72,$D$5:$D$114,0))</f>
        <v>0</v>
      </c>
    </row>
    <row r="73" spans="1:9" ht="15" customHeight="1">
      <c r="A73" s="12">
        <v>69</v>
      </c>
      <c r="B73" s="47" t="s">
        <v>116</v>
      </c>
      <c r="C73" s="50"/>
      <c r="D73" s="12" t="s">
        <v>25</v>
      </c>
      <c r="E73" s="43" t="s">
        <v>44</v>
      </c>
      <c r="F73" s="13">
        <v>0.055775462962962964</v>
      </c>
      <c r="G73" s="12" t="str">
        <f t="shared" si="4"/>
        <v>6.42/km</v>
      </c>
      <c r="H73" s="13">
        <f t="shared" si="5"/>
        <v>0.021805555555555557</v>
      </c>
      <c r="I73" s="13">
        <f>F73-INDEX($F$5:$F$114,MATCH(D73,$D$5:$D$114,0))</f>
        <v>0.006053240740740741</v>
      </c>
    </row>
    <row r="74" spans="1:9" ht="15" customHeight="1">
      <c r="A74" s="12">
        <v>70</v>
      </c>
      <c r="B74" s="47" t="s">
        <v>117</v>
      </c>
      <c r="C74" s="50"/>
      <c r="D74" s="12" t="s">
        <v>22</v>
      </c>
      <c r="E74" s="43" t="s">
        <v>38</v>
      </c>
      <c r="F74" s="13">
        <v>0.05635416666666667</v>
      </c>
      <c r="G74" s="12" t="str">
        <f t="shared" si="4"/>
        <v>6.46/km</v>
      </c>
      <c r="H74" s="13">
        <f t="shared" si="5"/>
        <v>0.022384259259259263</v>
      </c>
      <c r="I74" s="13">
        <f>F74-INDEX($F$5:$F$114,MATCH(D74,$D$5:$D$114,0))</f>
        <v>0</v>
      </c>
    </row>
    <row r="75" spans="1:9" ht="15" customHeight="1">
      <c r="A75" s="12">
        <v>71</v>
      </c>
      <c r="B75" s="47" t="s">
        <v>118</v>
      </c>
      <c r="C75" s="50"/>
      <c r="D75" s="12" t="s">
        <v>26</v>
      </c>
      <c r="E75" s="43" t="s">
        <v>38</v>
      </c>
      <c r="F75" s="13">
        <v>0.056365740740740744</v>
      </c>
      <c r="G75" s="12" t="str">
        <f t="shared" si="4"/>
        <v>6.46/km</v>
      </c>
      <c r="H75" s="13">
        <f t="shared" si="5"/>
        <v>0.022395833333333337</v>
      </c>
      <c r="I75" s="13">
        <f>F75-INDEX($F$5:$F$114,MATCH(D75,$D$5:$D$114,0))</f>
        <v>0</v>
      </c>
    </row>
    <row r="76" spans="1:9" ht="15" customHeight="1">
      <c r="A76" s="12">
        <v>72</v>
      </c>
      <c r="B76" s="47" t="s">
        <v>119</v>
      </c>
      <c r="C76" s="50"/>
      <c r="D76" s="12" t="s">
        <v>16</v>
      </c>
      <c r="E76" s="43" t="s">
        <v>44</v>
      </c>
      <c r="F76" s="13">
        <v>0.056365740740740744</v>
      </c>
      <c r="G76" s="12" t="str">
        <f t="shared" si="4"/>
        <v>6.46/km</v>
      </c>
      <c r="H76" s="13">
        <f t="shared" si="5"/>
        <v>0.022395833333333337</v>
      </c>
      <c r="I76" s="13">
        <f>F76-INDEX($F$5:$F$114,MATCH(D76,$D$5:$D$114,0))</f>
        <v>0.01631944444444445</v>
      </c>
    </row>
    <row r="77" spans="1:9" ht="15" customHeight="1">
      <c r="A77" s="12">
        <v>73</v>
      </c>
      <c r="B77" s="47" t="s">
        <v>120</v>
      </c>
      <c r="C77" s="50"/>
      <c r="D77" s="12" t="s">
        <v>22</v>
      </c>
      <c r="E77" s="43" t="s">
        <v>38</v>
      </c>
      <c r="F77" s="13">
        <v>0.05693287037037037</v>
      </c>
      <c r="G77" s="12" t="str">
        <f t="shared" si="4"/>
        <v>6.50/km</v>
      </c>
      <c r="H77" s="13">
        <f t="shared" si="5"/>
        <v>0.022962962962962963</v>
      </c>
      <c r="I77" s="13">
        <f>F77-INDEX($F$5:$F$114,MATCH(D77,$D$5:$D$114,0))</f>
        <v>0.0005787037037036993</v>
      </c>
    </row>
    <row r="78" spans="1:9" ht="15" customHeight="1">
      <c r="A78" s="12">
        <v>74</v>
      </c>
      <c r="B78" s="47" t="s">
        <v>121</v>
      </c>
      <c r="C78" s="50"/>
      <c r="D78" s="12" t="s">
        <v>26</v>
      </c>
      <c r="E78" s="43" t="s">
        <v>38</v>
      </c>
      <c r="F78" s="13">
        <v>0.05714120370370371</v>
      </c>
      <c r="G78" s="12" t="str">
        <f t="shared" si="4"/>
        <v>6.51/km</v>
      </c>
      <c r="H78" s="13">
        <f t="shared" si="5"/>
        <v>0.0231712962962963</v>
      </c>
      <c r="I78" s="13">
        <f>F78-INDEX($F$5:$F$114,MATCH(D78,$D$5:$D$114,0))</f>
        <v>0.0007754629629629639</v>
      </c>
    </row>
    <row r="79" spans="1:9" ht="15" customHeight="1">
      <c r="A79" s="12">
        <v>75</v>
      </c>
      <c r="B79" s="47" t="s">
        <v>122</v>
      </c>
      <c r="C79" s="50"/>
      <c r="D79" s="12" t="s">
        <v>17</v>
      </c>
      <c r="E79" s="43" t="s">
        <v>38</v>
      </c>
      <c r="F79" s="13">
        <v>0.05740740740740741</v>
      </c>
      <c r="G79" s="12" t="str">
        <f t="shared" si="4"/>
        <v>6.53/km</v>
      </c>
      <c r="H79" s="13">
        <f t="shared" si="5"/>
        <v>0.0234375</v>
      </c>
      <c r="I79" s="13">
        <f>F79-INDEX($F$5:$F$114,MATCH(D79,$D$5:$D$114,0))</f>
        <v>0.014907407407407404</v>
      </c>
    </row>
    <row r="80" spans="1:9" ht="15" customHeight="1">
      <c r="A80" s="12">
        <v>76</v>
      </c>
      <c r="B80" s="47" t="s">
        <v>123</v>
      </c>
      <c r="C80" s="50"/>
      <c r="D80" s="12" t="s">
        <v>25</v>
      </c>
      <c r="E80" s="43" t="s">
        <v>64</v>
      </c>
      <c r="F80" s="13">
        <v>0.059710648148148145</v>
      </c>
      <c r="G80" s="12" t="str">
        <f t="shared" si="4"/>
        <v>7.10/km</v>
      </c>
      <c r="H80" s="13">
        <f t="shared" si="5"/>
        <v>0.025740740740740738</v>
      </c>
      <c r="I80" s="13">
        <f>F80-INDEX($F$5:$F$114,MATCH(D80,$D$5:$D$114,0))</f>
        <v>0.009988425925925921</v>
      </c>
    </row>
    <row r="81" spans="1:9" ht="15" customHeight="1">
      <c r="A81" s="12">
        <v>77</v>
      </c>
      <c r="B81" s="47" t="s">
        <v>124</v>
      </c>
      <c r="C81" s="50"/>
      <c r="D81" s="12" t="s">
        <v>23</v>
      </c>
      <c r="E81" s="43" t="s">
        <v>44</v>
      </c>
      <c r="F81" s="13">
        <v>0.059710648148148145</v>
      </c>
      <c r="G81" s="12" t="str">
        <f t="shared" si="4"/>
        <v>7.10/km</v>
      </c>
      <c r="H81" s="13">
        <f t="shared" si="5"/>
        <v>0.025740740740740738</v>
      </c>
      <c r="I81" s="13">
        <f>F81-INDEX($F$5:$F$114,MATCH(D81,$D$5:$D$114,0))</f>
        <v>0.011666666666666665</v>
      </c>
    </row>
    <row r="82" spans="1:9" ht="15" customHeight="1">
      <c r="A82" s="12">
        <v>78</v>
      </c>
      <c r="B82" s="47" t="s">
        <v>125</v>
      </c>
      <c r="C82" s="50"/>
      <c r="D82" s="12" t="s">
        <v>24</v>
      </c>
      <c r="E82" s="43" t="s">
        <v>38</v>
      </c>
      <c r="F82" s="13">
        <v>0.06354166666666666</v>
      </c>
      <c r="G82" s="12" t="str">
        <f t="shared" si="4"/>
        <v>7.38/km</v>
      </c>
      <c r="H82" s="13">
        <f t="shared" si="5"/>
        <v>0.029571759259259256</v>
      </c>
      <c r="I82" s="13">
        <f>F82-INDEX($F$5:$F$114,MATCH(D82,$D$5:$D$114,0))</f>
        <v>0</v>
      </c>
    </row>
    <row r="83" spans="1:9" ht="15" customHeight="1">
      <c r="A83" s="12">
        <v>79</v>
      </c>
      <c r="B83" s="47" t="s">
        <v>126</v>
      </c>
      <c r="C83" s="50"/>
      <c r="D83" s="12" t="s">
        <v>26</v>
      </c>
      <c r="E83" s="43" t="s">
        <v>127</v>
      </c>
      <c r="F83" s="13">
        <v>0.06559027777777778</v>
      </c>
      <c r="G83" s="12" t="str">
        <f t="shared" si="4"/>
        <v>7.52/km</v>
      </c>
      <c r="H83" s="13">
        <f t="shared" si="5"/>
        <v>0.03162037037037037</v>
      </c>
      <c r="I83" s="13">
        <f>F83-INDEX($F$5:$F$114,MATCH(D83,$D$5:$D$114,0))</f>
        <v>0.009224537037037031</v>
      </c>
    </row>
    <row r="84" spans="1:9" ht="15" customHeight="1">
      <c r="A84" s="12">
        <v>80</v>
      </c>
      <c r="B84" s="47" t="s">
        <v>128</v>
      </c>
      <c r="C84" s="50"/>
      <c r="D84" s="12" t="s">
        <v>26</v>
      </c>
      <c r="E84" s="43" t="s">
        <v>30</v>
      </c>
      <c r="F84" s="13">
        <v>0.06891203703703704</v>
      </c>
      <c r="G84" s="12" t="str">
        <f t="shared" si="4"/>
        <v>8.16/km</v>
      </c>
      <c r="H84" s="13">
        <f t="shared" si="5"/>
        <v>0.03494212962962963</v>
      </c>
      <c r="I84" s="13">
        <f>F84-INDEX($F$5:$F$114,MATCH(D84,$D$5:$D$114,0))</f>
        <v>0.012546296296296292</v>
      </c>
    </row>
    <row r="85" spans="1:9" ht="15" customHeight="1">
      <c r="A85" s="12">
        <v>81</v>
      </c>
      <c r="B85" s="47" t="s">
        <v>129</v>
      </c>
      <c r="C85" s="50"/>
      <c r="D85" s="12" t="s">
        <v>14</v>
      </c>
      <c r="E85" s="43" t="s">
        <v>38</v>
      </c>
      <c r="F85" s="13">
        <v>0.06951388888888889</v>
      </c>
      <c r="G85" s="12" t="str">
        <f t="shared" si="4"/>
        <v>8.21/km</v>
      </c>
      <c r="H85" s="13">
        <f t="shared" si="5"/>
        <v>0.03554398148148148</v>
      </c>
      <c r="I85" s="13">
        <f>F85-INDEX($F$5:$F$114,MATCH(D85,$D$5:$D$114,0))</f>
        <v>0.031342592592592596</v>
      </c>
    </row>
    <row r="86" spans="1:9" ht="15" customHeight="1">
      <c r="A86" s="12">
        <v>82</v>
      </c>
      <c r="B86" s="47" t="s">
        <v>130</v>
      </c>
      <c r="C86" s="50"/>
      <c r="D86" s="12" t="s">
        <v>26</v>
      </c>
      <c r="E86" s="43" t="s">
        <v>131</v>
      </c>
      <c r="F86" s="13">
        <v>0.07174768518518519</v>
      </c>
      <c r="G86" s="12" t="str">
        <f t="shared" si="4"/>
        <v>8.37/km</v>
      </c>
      <c r="H86" s="13">
        <f t="shared" si="5"/>
        <v>0.037777777777777785</v>
      </c>
      <c r="I86" s="13">
        <f>F86-INDEX($F$5:$F$114,MATCH(D86,$D$5:$D$114,0))</f>
        <v>0.015381944444444448</v>
      </c>
    </row>
    <row r="87" spans="1:9" ht="15" customHeight="1">
      <c r="A87" s="33">
        <v>83</v>
      </c>
      <c r="B87" s="48" t="s">
        <v>132</v>
      </c>
      <c r="C87" s="51"/>
      <c r="D87" s="33" t="s">
        <v>18</v>
      </c>
      <c r="E87" s="44" t="s">
        <v>38</v>
      </c>
      <c r="F87" s="34">
        <v>0.08142361111111111</v>
      </c>
      <c r="G87" s="33" t="str">
        <f t="shared" si="4"/>
        <v>9.46/km</v>
      </c>
      <c r="H87" s="34">
        <f t="shared" si="5"/>
        <v>0.047453703703703706</v>
      </c>
      <c r="I87" s="34">
        <f>F87-INDEX($F$5:$F$114,MATCH(D87,$D$5:$D$114,0))</f>
        <v>0.040879629629629634</v>
      </c>
    </row>
  </sheetData>
  <sheetProtection/>
  <autoFilter ref="A4:I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Sport Storia Natura e Cultura</v>
      </c>
      <c r="B1" s="39"/>
      <c r="C1" s="40"/>
    </row>
    <row r="2" spans="1:3" ht="24" customHeight="1">
      <c r="A2" s="36" t="str">
        <f>Individuale!A2</f>
        <v> </v>
      </c>
      <c r="B2" s="36"/>
      <c r="C2" s="36"/>
    </row>
    <row r="3" spans="1:3" ht="24" customHeight="1">
      <c r="A3" s="41" t="str">
        <f>Individuale!A3</f>
        <v>Carpineto Romano (RM) Italia - Domenica 07/08/2016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6" t="s">
        <v>38</v>
      </c>
      <c r="C5" s="27">
        <v>24</v>
      </c>
    </row>
    <row r="6" spans="1:3" ht="15" customHeight="1">
      <c r="A6" s="21">
        <v>2</v>
      </c>
      <c r="B6" s="22" t="s">
        <v>44</v>
      </c>
      <c r="C6" s="28">
        <v>18</v>
      </c>
    </row>
    <row r="7" spans="1:3" ht="15" customHeight="1">
      <c r="A7" s="21">
        <v>3</v>
      </c>
      <c r="B7" s="22" t="s">
        <v>13</v>
      </c>
      <c r="C7" s="28">
        <v>7</v>
      </c>
    </row>
    <row r="8" spans="1:3" ht="15" customHeight="1">
      <c r="A8" s="21">
        <v>4</v>
      </c>
      <c r="B8" s="22" t="s">
        <v>21</v>
      </c>
      <c r="C8" s="28">
        <v>3</v>
      </c>
    </row>
    <row r="9" spans="1:3" ht="15" customHeight="1">
      <c r="A9" s="21">
        <v>5</v>
      </c>
      <c r="B9" s="22" t="s">
        <v>54</v>
      </c>
      <c r="C9" s="28">
        <v>3</v>
      </c>
    </row>
    <row r="10" spans="1:3" ht="15" customHeight="1">
      <c r="A10" s="21">
        <v>6</v>
      </c>
      <c r="B10" s="22" t="s">
        <v>42</v>
      </c>
      <c r="C10" s="28">
        <v>3</v>
      </c>
    </row>
    <row r="11" spans="1:3" ht="15" customHeight="1">
      <c r="A11" s="21">
        <v>7</v>
      </c>
      <c r="B11" s="22" t="s">
        <v>46</v>
      </c>
      <c r="C11" s="28">
        <v>3</v>
      </c>
    </row>
    <row r="12" spans="1:3" ht="15" customHeight="1">
      <c r="A12" s="21">
        <v>8</v>
      </c>
      <c r="B12" s="22" t="s">
        <v>64</v>
      </c>
      <c r="C12" s="28">
        <v>2</v>
      </c>
    </row>
    <row r="13" spans="1:3" ht="15" customHeight="1">
      <c r="A13" s="21">
        <v>9</v>
      </c>
      <c r="B13" s="22" t="s">
        <v>36</v>
      </c>
      <c r="C13" s="28">
        <v>2</v>
      </c>
    </row>
    <row r="14" spans="1:3" ht="15" customHeight="1">
      <c r="A14" s="21">
        <v>10</v>
      </c>
      <c r="B14" s="22" t="s">
        <v>30</v>
      </c>
      <c r="C14" s="28">
        <v>2</v>
      </c>
    </row>
    <row r="15" spans="1:3" ht="15" customHeight="1">
      <c r="A15" s="21">
        <v>11</v>
      </c>
      <c r="B15" s="22" t="s">
        <v>32</v>
      </c>
      <c r="C15" s="28">
        <v>2</v>
      </c>
    </row>
    <row r="16" spans="1:3" ht="15" customHeight="1">
      <c r="A16" s="21">
        <v>12</v>
      </c>
      <c r="B16" s="22" t="s">
        <v>28</v>
      </c>
      <c r="C16" s="28">
        <v>2</v>
      </c>
    </row>
    <row r="17" spans="1:3" ht="15" customHeight="1">
      <c r="A17" s="21">
        <v>13</v>
      </c>
      <c r="B17" s="22" t="s">
        <v>59</v>
      </c>
      <c r="C17" s="28">
        <v>2</v>
      </c>
    </row>
    <row r="18" spans="1:3" ht="15" customHeight="1">
      <c r="A18" s="30">
        <v>14</v>
      </c>
      <c r="B18" s="31" t="s">
        <v>27</v>
      </c>
      <c r="C18" s="32">
        <v>1</v>
      </c>
    </row>
    <row r="19" spans="1:3" ht="15" customHeight="1">
      <c r="A19" s="21">
        <v>15</v>
      </c>
      <c r="B19" s="22" t="s">
        <v>78</v>
      </c>
      <c r="C19" s="28">
        <v>1</v>
      </c>
    </row>
    <row r="20" spans="1:3" ht="15" customHeight="1">
      <c r="A20" s="21">
        <v>16</v>
      </c>
      <c r="B20" s="22" t="s">
        <v>57</v>
      </c>
      <c r="C20" s="28">
        <v>1</v>
      </c>
    </row>
    <row r="21" spans="1:3" ht="15" customHeight="1">
      <c r="A21" s="21">
        <v>17</v>
      </c>
      <c r="B21" s="22" t="s">
        <v>33</v>
      </c>
      <c r="C21" s="28">
        <v>1</v>
      </c>
    </row>
    <row r="22" spans="1:3" ht="15" customHeight="1">
      <c r="A22" s="21">
        <v>18</v>
      </c>
      <c r="B22" s="22" t="s">
        <v>127</v>
      </c>
      <c r="C22" s="28">
        <v>1</v>
      </c>
    </row>
    <row r="23" spans="1:3" ht="15" customHeight="1">
      <c r="A23" s="21">
        <v>19</v>
      </c>
      <c r="B23" s="22" t="s">
        <v>97</v>
      </c>
      <c r="C23" s="28">
        <v>1</v>
      </c>
    </row>
    <row r="24" spans="1:3" ht="15" customHeight="1">
      <c r="A24" s="21">
        <v>20</v>
      </c>
      <c r="B24" s="22" t="s">
        <v>90</v>
      </c>
      <c r="C24" s="28">
        <v>1</v>
      </c>
    </row>
    <row r="25" spans="1:3" ht="15" customHeight="1">
      <c r="A25" s="21">
        <v>21</v>
      </c>
      <c r="B25" s="22" t="s">
        <v>52</v>
      </c>
      <c r="C25" s="28">
        <v>1</v>
      </c>
    </row>
    <row r="26" spans="1:3" ht="15" customHeight="1">
      <c r="A26" s="21">
        <v>22</v>
      </c>
      <c r="B26" s="22" t="s">
        <v>131</v>
      </c>
      <c r="C26" s="28">
        <v>1</v>
      </c>
    </row>
    <row r="27" spans="1:3" ht="15" customHeight="1">
      <c r="A27" s="23">
        <v>23</v>
      </c>
      <c r="B27" s="24" t="s">
        <v>31</v>
      </c>
      <c r="C27" s="29">
        <v>1</v>
      </c>
    </row>
    <row r="28" ht="12.75">
      <c r="C28" s="2">
        <f>SUM(C5:C27)</f>
        <v>83</v>
      </c>
    </row>
  </sheetData>
  <sheetProtection/>
  <autoFilter ref="A4:C5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2016-08-08T10:51:29Z</dcterms:modified>
  <cp:category/>
  <cp:version/>
  <cp:contentType/>
  <cp:contentStatus/>
</cp:coreProperties>
</file>