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'Individuale'!$A$4:$I$83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<sst xmlns="http://schemas.openxmlformats.org/spreadsheetml/2006/main" count="454" uniqueCount="286">
  <si>
    <t>04:25:38</t>
  </si>
  <si>
    <t>04:36:33</t>
  </si>
  <si>
    <t>CATANIA</t>
  </si>
  <si>
    <t>VITO MASSIMO</t>
  </si>
  <si>
    <t>ASD ATL. AMATORI REGALBUTO</t>
  </si>
  <si>
    <t>RAPPA</t>
  </si>
  <si>
    <t>LIBORIO</t>
  </si>
  <si>
    <t>ASD PALERMO H 13,30</t>
  </si>
  <si>
    <t>03:03:31</t>
  </si>
  <si>
    <t>ASD PODISTILOCRI</t>
  </si>
  <si>
    <t>03:03:33</t>
  </si>
  <si>
    <t>ASD LA VOLATA</t>
  </si>
  <si>
    <t>03:05:20</t>
  </si>
  <si>
    <t>ASD GS ALPINI VICENZA</t>
  </si>
  <si>
    <t>03:08:02</t>
  </si>
  <si>
    <t>03:08:29</t>
  </si>
  <si>
    <t>FERLANTI</t>
  </si>
  <si>
    <t>CERAOLO</t>
  </si>
  <si>
    <t>ASD TYNDARIS PATTESE</t>
  </si>
  <si>
    <t>03:14:13</t>
  </si>
  <si>
    <t>ASD PANORMUS</t>
  </si>
  <si>
    <t>03:16:18</t>
  </si>
  <si>
    <t>ASD POL.DIL.PLACEOLUM</t>
  </si>
  <si>
    <t>03:16:57</t>
  </si>
  <si>
    <t>VASSALLO</t>
  </si>
  <si>
    <t>MARATHON CLUB STATTE</t>
  </si>
  <si>
    <t>03:18:12</t>
  </si>
  <si>
    <t>CALLUSO</t>
  </si>
  <si>
    <t>ASD VIOLETTA CLUB</t>
  </si>
  <si>
    <t>KRISTIAN</t>
  </si>
  <si>
    <t>US ACLI</t>
  </si>
  <si>
    <t>DI ADAMO</t>
  </si>
  <si>
    <t>CSI</t>
  </si>
  <si>
    <t>FERRAND</t>
  </si>
  <si>
    <t>CLAUDE</t>
  </si>
  <si>
    <t>CSAIN</t>
  </si>
  <si>
    <t>D'IPPOLITO</t>
  </si>
  <si>
    <t>ASD MARATHON MISILMERI</t>
  </si>
  <si>
    <t>SCHNEIDER</t>
  </si>
  <si>
    <t>03:25:42</t>
  </si>
  <si>
    <t>TORTORA</t>
  </si>
  <si>
    <t>ASD VERDE PISELLO GROUP MILANO</t>
  </si>
  <si>
    <t>ASD TEAM ATLETICA MERCURIO</t>
  </si>
  <si>
    <t>CIRAFISI</t>
  </si>
  <si>
    <t>ASD LA TARTARUGA</t>
  </si>
  <si>
    <t>BUSCEMI</t>
  </si>
  <si>
    <t>ASD MARATHON AVOLA</t>
  </si>
  <si>
    <t>03:33:07</t>
  </si>
  <si>
    <t>D'ERRICO</t>
  </si>
  <si>
    <t>ASD POL. MARSALA DOC</t>
  </si>
  <si>
    <t>03:34:22</t>
  </si>
  <si>
    <t>GIANCHINO</t>
  </si>
  <si>
    <t>MANISCALCO</t>
  </si>
  <si>
    <t>03:35:36</t>
  </si>
  <si>
    <t>PRESKETT</t>
  </si>
  <si>
    <t>MARK DAVID</t>
  </si>
  <si>
    <t>ASD PODISTICA JONIA GIARRE</t>
  </si>
  <si>
    <t>03:38:59</t>
  </si>
  <si>
    <t>PETRUSO</t>
  </si>
  <si>
    <t>03:41:55</t>
  </si>
  <si>
    <t>BONOMO</t>
  </si>
  <si>
    <t>03:43:17</t>
  </si>
  <si>
    <t>MANNINO</t>
  </si>
  <si>
    <t>CAMBIANO</t>
  </si>
  <si>
    <t>GSD AMATORI PALERMO</t>
  </si>
  <si>
    <t>03:44:20</t>
  </si>
  <si>
    <t>ANGELITA</t>
  </si>
  <si>
    <t>DI MARTNO</t>
  </si>
  <si>
    <t>MENICHINI</t>
  </si>
  <si>
    <t>ASD PODISTICA MESSINA</t>
  </si>
  <si>
    <t>GIUSEPPE GIORGIO</t>
  </si>
  <si>
    <t>ASD UNIVERSITAS PALERMO</t>
  </si>
  <si>
    <t>03:45:45</t>
  </si>
  <si>
    <t>MOUGEOT</t>
  </si>
  <si>
    <t>ZEZZA</t>
  </si>
  <si>
    <t>03:47:26</t>
  </si>
  <si>
    <t>ASD TRINACRIA</t>
  </si>
  <si>
    <t>ASD ATL AUGUSTA CLUB</t>
  </si>
  <si>
    <t>CALOGERO STEFANO</t>
  </si>
  <si>
    <t>ASD OTC COMO</t>
  </si>
  <si>
    <t>DI FAZIO</t>
  </si>
  <si>
    <t>BIDDECI</t>
  </si>
  <si>
    <t>04:01:19</t>
  </si>
  <si>
    <t>GROTTO</t>
  </si>
  <si>
    <t>ASD TEAM ITALIA ROAD RUNNERS</t>
  </si>
  <si>
    <t>RACCUGLIA</t>
  </si>
  <si>
    <t>04:04:43</t>
  </si>
  <si>
    <t>LO IACONO</t>
  </si>
  <si>
    <t>FRANCO ANTONIO</t>
  </si>
  <si>
    <t>ASD ATL. MONDELLO</t>
  </si>
  <si>
    <t>04:06:22</t>
  </si>
  <si>
    <t>SARACINI</t>
  </si>
  <si>
    <t>ASD CIRC. RICREATIVO CITTANOVA</t>
  </si>
  <si>
    <t>ASD NADIR</t>
  </si>
  <si>
    <t>04:12:49</t>
  </si>
  <si>
    <t>TORRISI</t>
  </si>
  <si>
    <t>ASD ARCHIMEDE</t>
  </si>
  <si>
    <t>04:13:30</t>
  </si>
  <si>
    <t>CASARINI</t>
  </si>
  <si>
    <t>ASD CORASSORI MODENA</t>
  </si>
  <si>
    <t>MORATILLE</t>
  </si>
  <si>
    <t>JEAN-MARC</t>
  </si>
  <si>
    <t>04:15:38</t>
  </si>
  <si>
    <t>FANTASIA</t>
  </si>
  <si>
    <t>ASD TRACK CLUB MASTER CALTANISSETTA</t>
  </si>
  <si>
    <t>04:18:14</t>
  </si>
  <si>
    <t>ZIRILLI</t>
  </si>
  <si>
    <t>04:23:26</t>
  </si>
  <si>
    <t>04:24:00</t>
  </si>
  <si>
    <t>SOLDINO</t>
  </si>
  <si>
    <t>ASD TARANTO SPORTIVA</t>
  </si>
  <si>
    <t>04:24:40</t>
  </si>
  <si>
    <t>PIGRI</t>
  </si>
  <si>
    <t>ASD POL.NADIR</t>
  </si>
  <si>
    <t>04:24:41</t>
  </si>
  <si>
    <t>LIBRIZZI</t>
  </si>
  <si>
    <t>04:25:02</t>
  </si>
  <si>
    <t>PICCIONE</t>
  </si>
  <si>
    <t>ASD ATL.MAZARA</t>
  </si>
  <si>
    <t>MOSCATO</t>
  </si>
  <si>
    <t>SETTIMIO</t>
  </si>
  <si>
    <t>04:31:34</t>
  </si>
  <si>
    <t>GRIMALDI</t>
  </si>
  <si>
    <t>04:32:56</t>
  </si>
  <si>
    <t>FLAGIELLO</t>
  </si>
  <si>
    <t>TESS. GIORNALIERO</t>
  </si>
  <si>
    <t>04:33:33</t>
  </si>
  <si>
    <t>OCCHIPINTI</t>
  </si>
  <si>
    <t>04:34:27</t>
  </si>
  <si>
    <t>FERRERI</t>
  </si>
  <si>
    <t>SANTI</t>
  </si>
  <si>
    <t>04:34:41</t>
  </si>
  <si>
    <t>NIXON</t>
  </si>
  <si>
    <t>ROSEMARY</t>
  </si>
  <si>
    <t>04:36:45</t>
  </si>
  <si>
    <t>04:40:24</t>
  </si>
  <si>
    <t>04:41:12</t>
  </si>
  <si>
    <t>ARCADIPANE</t>
  </si>
  <si>
    <t>CALOGERO SALVATORE</t>
  </si>
  <si>
    <t>04:51:16</t>
  </si>
  <si>
    <t>CAROLLO</t>
  </si>
  <si>
    <t>04:50:58</t>
  </si>
  <si>
    <t>SVENSSON</t>
  </si>
  <si>
    <t>05:00:36</t>
  </si>
  <si>
    <t>MICHLER</t>
  </si>
  <si>
    <t>PETR</t>
  </si>
  <si>
    <t>05:01:41</t>
  </si>
  <si>
    <t>ASD MARATHON MONREALE</t>
  </si>
  <si>
    <t>05:02:29</t>
  </si>
  <si>
    <t>LO BIANCO</t>
  </si>
  <si>
    <t>05:05:34</t>
  </si>
  <si>
    <t>MAISTRELLO</t>
  </si>
  <si>
    <t>ASD POL. MONTECCHIO PRECALLINO</t>
  </si>
  <si>
    <t>05:12:39</t>
  </si>
  <si>
    <t>FILIZZOLO</t>
  </si>
  <si>
    <t>ASD FIAMMA ROSSA</t>
  </si>
  <si>
    <t>05:12:32</t>
  </si>
  <si>
    <t>ELLIS</t>
  </si>
  <si>
    <t>JOHN</t>
  </si>
  <si>
    <t>05:21:46</t>
  </si>
  <si>
    <t>Maratona di Palermo</t>
  </si>
  <si>
    <t>19ª edizione</t>
  </si>
  <si>
    <t>Palermo (PA) Italia - Domenica 17/11/2013</t>
  </si>
  <si>
    <t>MORGAN</t>
  </si>
  <si>
    <t>03:44:23</t>
  </si>
  <si>
    <t>03:45:28</t>
  </si>
  <si>
    <t>03:45:12</t>
  </si>
  <si>
    <t>PISCITELLO</t>
  </si>
  <si>
    <t>GAMBINO</t>
  </si>
  <si>
    <t>03:48:07</t>
  </si>
  <si>
    <t>MAZZONE</t>
  </si>
  <si>
    <t>03:49:38</t>
  </si>
  <si>
    <t>03:50:28</t>
  </si>
  <si>
    <t>03:57:58</t>
  </si>
  <si>
    <t>03:56:53</t>
  </si>
  <si>
    <t>03:57:43</t>
  </si>
  <si>
    <t>04:03:02</t>
  </si>
  <si>
    <t>04:06:03</t>
  </si>
  <si>
    <t>04:07:48</t>
  </si>
  <si>
    <t>04:13:40</t>
  </si>
  <si>
    <t>GIOACCHINO</t>
  </si>
  <si>
    <t>03:08:31</t>
  </si>
  <si>
    <t>03:18:29</t>
  </si>
  <si>
    <t>03:19:56</t>
  </si>
  <si>
    <t>BRESSAN</t>
  </si>
  <si>
    <t>NICOLO</t>
  </si>
  <si>
    <t>03:21:29</t>
  </si>
  <si>
    <t>URSO</t>
  </si>
  <si>
    <t>RUNNING SARONNO</t>
  </si>
  <si>
    <t>03:23:13</t>
  </si>
  <si>
    <t>03:23:37</t>
  </si>
  <si>
    <t>GIORGIA</t>
  </si>
  <si>
    <t>03:27:51</t>
  </si>
  <si>
    <t>03:27:52</t>
  </si>
  <si>
    <t>03:28:29</t>
  </si>
  <si>
    <t>03:30:03</t>
  </si>
  <si>
    <t>TERENZIANI</t>
  </si>
  <si>
    <t>03:35:15</t>
  </si>
  <si>
    <t>AZZOLINI</t>
  </si>
  <si>
    <t>03:36:17</t>
  </si>
  <si>
    <t>03:37:09</t>
  </si>
  <si>
    <t>IRENE</t>
  </si>
  <si>
    <t>MUSCO</t>
  </si>
  <si>
    <t>CARMELO</t>
  </si>
  <si>
    <t>PANEBIANCO</t>
  </si>
  <si>
    <t>PECORARO</t>
  </si>
  <si>
    <t>DI MARCO</t>
  </si>
  <si>
    <t>CRISTINA</t>
  </si>
  <si>
    <t>SAITTA</t>
  </si>
  <si>
    <t>BONANNO</t>
  </si>
  <si>
    <t>PETER</t>
  </si>
  <si>
    <t>02:44:43</t>
  </si>
  <si>
    <t>ASD NO AL DOPING E DROGA</t>
  </si>
  <si>
    <t>MARZIO</t>
  </si>
  <si>
    <t>MARCHI</t>
  </si>
  <si>
    <t>PHILIPPE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</si>
  <si>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</si>
  <si>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</si>
  <si>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</si>
  <si>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</si>
  <si>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</si>
  <si>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</si>
  <si>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</si>
  <si>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</si>
  <si>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</si>
  <si>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</si>
  <si>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</si>
  <si>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</si>
  <si>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FABIO</t>
  </si>
  <si>
    <t>MARCO</t>
  </si>
  <si>
    <t>ANGELO</t>
  </si>
  <si>
    <t>FRANCESCO</t>
  </si>
  <si>
    <t>ROBERTO</t>
  </si>
  <si>
    <t>MASSIMO</t>
  </si>
  <si>
    <t>MAURIZIO</t>
  </si>
  <si>
    <t>MASSIMILIANO</t>
  </si>
  <si>
    <t>DANIELE</t>
  </si>
  <si>
    <t>MICHELE</t>
  </si>
  <si>
    <t>LUIGI</t>
  </si>
  <si>
    <t>GIOVANNI</t>
  </si>
  <si>
    <t>ANTONIO</t>
  </si>
  <si>
    <t>CARMINE</t>
  </si>
  <si>
    <t>GIORGIO</t>
  </si>
  <si>
    <t>VINCENZO</t>
  </si>
  <si>
    <t>SERGIO</t>
  </si>
  <si>
    <t>PIETRO</t>
  </si>
  <si>
    <t>DANIELA</t>
  </si>
  <si>
    <t>TM</t>
  </si>
  <si>
    <t>MM35</t>
  </si>
  <si>
    <t>MM40</t>
  </si>
  <si>
    <t>FRANCESCO PAOLO</t>
  </si>
  <si>
    <t>MM50</t>
  </si>
  <si>
    <t>MM55</t>
  </si>
  <si>
    <t>MM45</t>
  </si>
  <si>
    <t>MM60</t>
  </si>
  <si>
    <t>CATALANO</t>
  </si>
  <si>
    <t>LEONARDO</t>
  </si>
  <si>
    <t>CORRADO</t>
  </si>
  <si>
    <t>TF</t>
  </si>
  <si>
    <t>SALVATORE</t>
  </si>
  <si>
    <t>MF35</t>
  </si>
  <si>
    <t>DI LIBERTO</t>
  </si>
  <si>
    <t>MF40</t>
  </si>
  <si>
    <t>CLAUDIA</t>
  </si>
  <si>
    <t>GALLO</t>
  </si>
  <si>
    <t>MF45</t>
  </si>
  <si>
    <t>MF50</t>
  </si>
  <si>
    <t>LINO</t>
  </si>
  <si>
    <t>ARMANDO</t>
  </si>
  <si>
    <t>MARIO</t>
  </si>
  <si>
    <t>MF55</t>
  </si>
  <si>
    <t>WALTER</t>
  </si>
  <si>
    <t>LUCIA</t>
  </si>
  <si>
    <t>CONCETTA</t>
  </si>
  <si>
    <t>LONGO</t>
  </si>
  <si>
    <t>UISP</t>
  </si>
  <si>
    <t>MARCELLI</t>
  </si>
  <si>
    <t>SPANO</t>
  </si>
  <si>
    <t>COSIMO</t>
  </si>
  <si>
    <t>MARK</t>
  </si>
  <si>
    <t>MILITELLO</t>
  </si>
  <si>
    <t>CESARE</t>
  </si>
  <si>
    <t>VANNI</t>
  </si>
  <si>
    <t>RUGGERI</t>
  </si>
  <si>
    <t>MONACO</t>
  </si>
  <si>
    <t>SANTO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</si>
</sst>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h]:mm:ss;@"/>
  </numFmts>
  <fonts count="1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2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3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4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5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6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7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8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9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0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1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2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3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4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5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6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25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160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 t="s">
        <v>161</v>
      </c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162</v>
      </c>
      <c r="B3" s="22"/>
      <c r="C3" s="22"/>
      <c r="D3" s="22"/>
      <c r="E3" s="22"/>
      <c r="F3" s="22"/>
      <c r="G3" s="22"/>
      <c r="H3" s="3" t="s">
        <v>217</v>
      </c>
      <c r="I3" s="4">
        <v>42.195</v>
      </c>
    </row>
    <row r="4" spans="1:9" ht="37.5" customHeight="1">
      <c r="A4" s="5" t="s">
        <v>218</v>
      </c>
      <c r="B4" s="6" t="s">
        <v>219</v>
      </c>
      <c r="C4" s="7" t="s">
        <v>220</v>
      </c>
      <c r="D4" s="7" t="s">
        <v>221</v>
      </c>
      <c r="E4" s="8" t="s">
        <v>222</v>
      </c>
      <c r="F4" s="7" t="s">
        <v>223</v>
      </c>
      <c r="G4" s="7" t="s">
        <v>224</v>
      </c>
      <c r="H4" s="9" t="s">
        <v>225</v>
      </c>
      <c r="I4" s="9" t="s">
        <v>226</v>
      </c>
    </row>
    <row r="5" spans="1:9" s="12" customFormat="1" ht="15" customHeight="1">
      <c r="A5" s="10">
        <v>1</v>
      </c>
      <c r="B5" s="26" t="s">
        <v>2</v>
      </c>
      <c r="C5" s="26" t="s">
        <v>3</v>
      </c>
      <c r="D5" s="29" t="s">
        <v>247</v>
      </c>
      <c r="E5" s="26" t="s">
        <v>4</v>
      </c>
      <c r="F5" s="29" t="s">
        <v>211</v>
      </c>
      <c r="G5" s="10" t="str">
        <f aca="true" t="shared" si="0" ref="G5:G68">TEXT(INT((HOUR(F5)*3600+MINUTE(F5)*60+SECOND(F5))/$I$3/60),"0")&amp;"."&amp;TEXT(MOD((HOUR(F5)*3600+MINUTE(F5)*60+SECOND(F5))/$I$3,60),"00")&amp;"/km"</f>
        <v>3.54/km</v>
      </c>
      <c r="H5" s="11">
        <f aca="true" t="shared" si="1" ref="H5:H68">F5-$F$5</f>
        <v>0</v>
      </c>
      <c r="I5" s="11">
        <f>F5-INDEX($F$5:$F$125,MATCH(D5,$D$5:$D$125,0))</f>
        <v>0</v>
      </c>
    </row>
    <row r="6" spans="1:9" s="12" customFormat="1" ht="15" customHeight="1">
      <c r="A6" s="13">
        <v>2</v>
      </c>
      <c r="B6" s="27" t="s">
        <v>5</v>
      </c>
      <c r="C6" s="27" t="s">
        <v>6</v>
      </c>
      <c r="D6" s="30" t="s">
        <v>253</v>
      </c>
      <c r="E6" s="27" t="s">
        <v>7</v>
      </c>
      <c r="F6" s="30" t="s">
        <v>8</v>
      </c>
      <c r="G6" s="13" t="str">
        <f t="shared" si="0"/>
        <v>4.21/km</v>
      </c>
      <c r="H6" s="14">
        <f t="shared" si="1"/>
        <v>0.013055555555555529</v>
      </c>
      <c r="I6" s="14">
        <f>F6-INDEX($F$5:$F$125,MATCH(D6,$D$5:$D$125,0))</f>
        <v>0</v>
      </c>
    </row>
    <row r="7" spans="1:9" s="12" customFormat="1" ht="15" customHeight="1">
      <c r="A7" s="13">
        <v>3</v>
      </c>
      <c r="B7" s="27" t="s">
        <v>170</v>
      </c>
      <c r="C7" s="27" t="s">
        <v>241</v>
      </c>
      <c r="D7" s="30" t="s">
        <v>248</v>
      </c>
      <c r="E7" s="27" t="s">
        <v>9</v>
      </c>
      <c r="F7" s="30" t="s">
        <v>10</v>
      </c>
      <c r="G7" s="13" t="str">
        <f t="shared" si="0"/>
        <v>4.21/km</v>
      </c>
      <c r="H7" s="14">
        <f t="shared" si="1"/>
        <v>0.01307870370370369</v>
      </c>
      <c r="I7" s="14">
        <f>F7-INDEX($F$5:$F$125,MATCH(D7,$D$5:$D$125,0))</f>
        <v>0</v>
      </c>
    </row>
    <row r="8" spans="1:9" s="12" customFormat="1" ht="15" customHeight="1">
      <c r="A8" s="13">
        <v>4</v>
      </c>
      <c r="B8" s="27" t="s">
        <v>277</v>
      </c>
      <c r="C8" s="27" t="s">
        <v>245</v>
      </c>
      <c r="D8" s="30" t="s">
        <v>253</v>
      </c>
      <c r="E8" s="27" t="s">
        <v>11</v>
      </c>
      <c r="F8" s="30" t="s">
        <v>12</v>
      </c>
      <c r="G8" s="13" t="str">
        <f t="shared" si="0"/>
        <v>4.24/km</v>
      </c>
      <c r="H8" s="14">
        <f t="shared" si="1"/>
        <v>0.014317129629629624</v>
      </c>
      <c r="I8" s="14">
        <f>F8-INDEX($F$5:$F$125,MATCH(D8,$D$5:$D$125,0))</f>
        <v>0.0012615740740740955</v>
      </c>
    </row>
    <row r="9" spans="1:9" s="12" customFormat="1" ht="15" customHeight="1">
      <c r="A9" s="13">
        <v>5</v>
      </c>
      <c r="B9" s="27" t="s">
        <v>184</v>
      </c>
      <c r="C9" s="27" t="s">
        <v>267</v>
      </c>
      <c r="D9" s="30" t="s">
        <v>251</v>
      </c>
      <c r="E9" s="27" t="s">
        <v>13</v>
      </c>
      <c r="F9" s="30" t="s">
        <v>14</v>
      </c>
      <c r="G9" s="13" t="str">
        <f t="shared" si="0"/>
        <v>4.27/km</v>
      </c>
      <c r="H9" s="14">
        <f t="shared" si="1"/>
        <v>0.016192129629629612</v>
      </c>
      <c r="I9" s="14">
        <f>F9-INDEX($F$5:$F$125,MATCH(D9,$D$5:$D$125,0))</f>
        <v>0</v>
      </c>
    </row>
    <row r="10" spans="1:9" s="12" customFormat="1" ht="15" customHeight="1">
      <c r="A10" s="13">
        <v>6</v>
      </c>
      <c r="B10" s="27" t="s">
        <v>198</v>
      </c>
      <c r="C10" s="27" t="s">
        <v>278</v>
      </c>
      <c r="D10" s="30" t="s">
        <v>249</v>
      </c>
      <c r="E10" s="27" t="s">
        <v>212</v>
      </c>
      <c r="F10" s="30" t="s">
        <v>15</v>
      </c>
      <c r="G10" s="13" t="str">
        <f t="shared" si="0"/>
        <v>4.28/km</v>
      </c>
      <c r="H10" s="14">
        <f t="shared" si="1"/>
        <v>0.016504629629629605</v>
      </c>
      <c r="I10" s="14">
        <f>F10-INDEX($F$5:$F$125,MATCH(D10,$D$5:$D$125,0))</f>
        <v>0</v>
      </c>
    </row>
    <row r="11" spans="1:9" s="12" customFormat="1" ht="15" customHeight="1">
      <c r="A11" s="13">
        <v>7</v>
      </c>
      <c r="B11" s="27" t="s">
        <v>16</v>
      </c>
      <c r="C11" s="27" t="s">
        <v>233</v>
      </c>
      <c r="D11" s="30" t="s">
        <v>249</v>
      </c>
      <c r="E11" s="27" t="s">
        <v>212</v>
      </c>
      <c r="F11" s="30" t="s">
        <v>181</v>
      </c>
      <c r="G11" s="13" t="str">
        <f t="shared" si="0"/>
        <v>4.28/km</v>
      </c>
      <c r="H11" s="14">
        <f t="shared" si="1"/>
        <v>0.016527777777777766</v>
      </c>
      <c r="I11" s="14">
        <f>F11-INDEX($F$5:$F$125,MATCH(D11,$D$5:$D$125,0))</f>
        <v>2.314814814816102E-05</v>
      </c>
    </row>
    <row r="12" spans="1:9" s="12" customFormat="1" ht="15" customHeight="1">
      <c r="A12" s="13">
        <v>8</v>
      </c>
      <c r="B12" s="27" t="s">
        <v>17</v>
      </c>
      <c r="C12" s="27" t="s">
        <v>256</v>
      </c>
      <c r="D12" s="30" t="s">
        <v>249</v>
      </c>
      <c r="E12" s="27" t="s">
        <v>18</v>
      </c>
      <c r="F12" s="30" t="s">
        <v>19</v>
      </c>
      <c r="G12" s="13" t="str">
        <f t="shared" si="0"/>
        <v>4.36/km</v>
      </c>
      <c r="H12" s="14">
        <f t="shared" si="1"/>
        <v>0.020486111111111108</v>
      </c>
      <c r="I12" s="14">
        <f>F12-INDEX($F$5:$F$125,MATCH(D12,$D$5:$D$125,0))</f>
        <v>0.0039814814814815025</v>
      </c>
    </row>
    <row r="13" spans="1:9" s="12" customFormat="1" ht="15" customHeight="1">
      <c r="A13" s="13">
        <v>9</v>
      </c>
      <c r="B13" s="27" t="s">
        <v>274</v>
      </c>
      <c r="C13" s="27" t="s">
        <v>259</v>
      </c>
      <c r="D13" s="30" t="s">
        <v>253</v>
      </c>
      <c r="E13" s="27" t="s">
        <v>20</v>
      </c>
      <c r="F13" s="30" t="s">
        <v>21</v>
      </c>
      <c r="G13" s="13" t="str">
        <f t="shared" si="0"/>
        <v>4.39/km</v>
      </c>
      <c r="H13" s="14">
        <f t="shared" si="1"/>
        <v>0.021932870370370353</v>
      </c>
      <c r="I13" s="14">
        <f>F13-INDEX($F$5:$F$125,MATCH(D13,$D$5:$D$125,0))</f>
        <v>0.008877314814814824</v>
      </c>
    </row>
    <row r="14" spans="1:9" s="12" customFormat="1" ht="15" customHeight="1">
      <c r="A14" s="13">
        <v>10</v>
      </c>
      <c r="B14" s="27" t="s">
        <v>284</v>
      </c>
      <c r="C14" s="27" t="s">
        <v>285</v>
      </c>
      <c r="D14" s="30" t="s">
        <v>253</v>
      </c>
      <c r="E14" s="27" t="s">
        <v>22</v>
      </c>
      <c r="F14" s="30" t="s">
        <v>23</v>
      </c>
      <c r="G14" s="13" t="str">
        <f t="shared" si="0"/>
        <v>4.40/km</v>
      </c>
      <c r="H14" s="14">
        <f t="shared" si="1"/>
        <v>0.02238425925925923</v>
      </c>
      <c r="I14" s="14">
        <f>F14-INDEX($F$5:$F$125,MATCH(D14,$D$5:$D$125,0))</f>
        <v>0.0093287037037037</v>
      </c>
    </row>
    <row r="15" spans="1:9" s="12" customFormat="1" ht="15" customHeight="1">
      <c r="A15" s="13">
        <v>11</v>
      </c>
      <c r="B15" s="27" t="s">
        <v>24</v>
      </c>
      <c r="C15" s="27" t="s">
        <v>227</v>
      </c>
      <c r="D15" s="30" t="s">
        <v>249</v>
      </c>
      <c r="E15" s="27" t="s">
        <v>25</v>
      </c>
      <c r="F15" s="30" t="s">
        <v>26</v>
      </c>
      <c r="G15" s="13" t="str">
        <f t="shared" si="0"/>
        <v>4.42/km</v>
      </c>
      <c r="H15" s="14">
        <f t="shared" si="1"/>
        <v>0.02325231481481481</v>
      </c>
      <c r="I15" s="14">
        <f>F15-INDEX($F$5:$F$125,MATCH(D15,$D$5:$D$125,0))</f>
        <v>0.006747685185185204</v>
      </c>
    </row>
    <row r="16" spans="1:9" s="12" customFormat="1" ht="15" customHeight="1">
      <c r="A16" s="13">
        <v>12</v>
      </c>
      <c r="B16" s="27" t="s">
        <v>27</v>
      </c>
      <c r="C16" s="27" t="s">
        <v>231</v>
      </c>
      <c r="D16" s="30" t="s">
        <v>252</v>
      </c>
      <c r="E16" s="27" t="s">
        <v>28</v>
      </c>
      <c r="F16" s="30" t="s">
        <v>182</v>
      </c>
      <c r="G16" s="13" t="str">
        <f t="shared" si="0"/>
        <v>4.42/km</v>
      </c>
      <c r="H16" s="14">
        <f t="shared" si="1"/>
        <v>0.02344907407407408</v>
      </c>
      <c r="I16" s="14">
        <f>F16-INDEX($F$5:$F$125,MATCH(D16,$D$5:$D$125,0))</f>
        <v>0</v>
      </c>
    </row>
    <row r="17" spans="1:9" s="12" customFormat="1" ht="15" customHeight="1">
      <c r="A17" s="13">
        <v>13</v>
      </c>
      <c r="B17" s="27" t="s">
        <v>163</v>
      </c>
      <c r="C17" s="27" t="s">
        <v>29</v>
      </c>
      <c r="D17" s="30" t="s">
        <v>248</v>
      </c>
      <c r="E17" s="27" t="s">
        <v>30</v>
      </c>
      <c r="F17" s="30" t="s">
        <v>183</v>
      </c>
      <c r="G17" s="13" t="str">
        <f t="shared" si="0"/>
        <v>4.44/km</v>
      </c>
      <c r="H17" s="14">
        <f t="shared" si="1"/>
        <v>0.024456018518518516</v>
      </c>
      <c r="I17" s="14">
        <f>F17-INDEX($F$5:$F$125,MATCH(D17,$D$5:$D$125,0))</f>
        <v>0.011377314814814826</v>
      </c>
    </row>
    <row r="18" spans="1:9" s="12" customFormat="1" ht="15" customHeight="1">
      <c r="A18" s="13">
        <v>14</v>
      </c>
      <c r="B18" s="27" t="s">
        <v>31</v>
      </c>
      <c r="C18" s="27" t="s">
        <v>227</v>
      </c>
      <c r="D18" s="30" t="s">
        <v>249</v>
      </c>
      <c r="E18" s="27" t="s">
        <v>32</v>
      </c>
      <c r="F18" s="30" t="s">
        <v>186</v>
      </c>
      <c r="G18" s="13" t="str">
        <f t="shared" si="0"/>
        <v>4.47/km</v>
      </c>
      <c r="H18" s="14">
        <f t="shared" si="1"/>
        <v>0.025532407407407406</v>
      </c>
      <c r="I18" s="14">
        <f>F18-INDEX($F$5:$F$125,MATCH(D18,$D$5:$D$125,0))</f>
        <v>0.009027777777777801</v>
      </c>
    </row>
    <row r="19" spans="1:9" s="12" customFormat="1" ht="15" customHeight="1">
      <c r="A19" s="13">
        <v>15</v>
      </c>
      <c r="B19" s="27" t="s">
        <v>33</v>
      </c>
      <c r="C19" s="27" t="s">
        <v>34</v>
      </c>
      <c r="D19" s="30" t="s">
        <v>252</v>
      </c>
      <c r="E19" s="27" t="s">
        <v>35</v>
      </c>
      <c r="F19" s="30" t="s">
        <v>189</v>
      </c>
      <c r="G19" s="13" t="str">
        <f t="shared" si="0"/>
        <v>4.49/km</v>
      </c>
      <c r="H19" s="14">
        <f t="shared" si="1"/>
        <v>0.026736111111111113</v>
      </c>
      <c r="I19" s="14">
        <f>F19-INDEX($F$5:$F$125,MATCH(D19,$D$5:$D$125,0))</f>
        <v>0.0032870370370370328</v>
      </c>
    </row>
    <row r="20" spans="1:9" s="12" customFormat="1" ht="15" customHeight="1">
      <c r="A20" s="13">
        <v>16</v>
      </c>
      <c r="B20" s="27" t="s">
        <v>36</v>
      </c>
      <c r="C20" s="27" t="s">
        <v>239</v>
      </c>
      <c r="D20" s="30" t="s">
        <v>252</v>
      </c>
      <c r="E20" s="27" t="s">
        <v>37</v>
      </c>
      <c r="F20" s="30" t="s">
        <v>190</v>
      </c>
      <c r="G20" s="13" t="str">
        <f t="shared" si="0"/>
        <v>4.50/km</v>
      </c>
      <c r="H20" s="14">
        <f t="shared" si="1"/>
        <v>0.02701388888888888</v>
      </c>
      <c r="I20" s="14">
        <f>F20-INDEX($F$5:$F$125,MATCH(D20,$D$5:$D$125,0))</f>
        <v>0.0035648148148147984</v>
      </c>
    </row>
    <row r="21" spans="1:9" s="12" customFormat="1" ht="15" customHeight="1">
      <c r="A21" s="13">
        <v>17</v>
      </c>
      <c r="B21" s="27" t="s">
        <v>38</v>
      </c>
      <c r="C21" s="27" t="s">
        <v>271</v>
      </c>
      <c r="D21" s="30" t="s">
        <v>251</v>
      </c>
      <c r="E21" s="27" t="s">
        <v>30</v>
      </c>
      <c r="F21" s="30" t="s">
        <v>39</v>
      </c>
      <c r="G21" s="13" t="str">
        <f t="shared" si="0"/>
        <v>4.52/km</v>
      </c>
      <c r="H21" s="14">
        <f t="shared" si="1"/>
        <v>0.028460648148148124</v>
      </c>
      <c r="I21" s="14">
        <f>F21-INDEX($F$5:$F$125,MATCH(D21,$D$5:$D$125,0))</f>
        <v>0.012268518518518512</v>
      </c>
    </row>
    <row r="22" spans="1:9" s="12" customFormat="1" ht="15" customHeight="1">
      <c r="A22" s="13">
        <v>18</v>
      </c>
      <c r="B22" s="27" t="s">
        <v>40</v>
      </c>
      <c r="C22" s="27" t="s">
        <v>246</v>
      </c>
      <c r="D22" s="30" t="s">
        <v>262</v>
      </c>
      <c r="E22" s="27" t="s">
        <v>41</v>
      </c>
      <c r="F22" s="30" t="s">
        <v>193</v>
      </c>
      <c r="G22" s="13" t="str">
        <f t="shared" si="0"/>
        <v>4.56/km</v>
      </c>
      <c r="H22" s="14">
        <f t="shared" si="1"/>
        <v>0.029965277777777757</v>
      </c>
      <c r="I22" s="14">
        <f>F22-INDEX($F$5:$F$125,MATCH(D22,$D$5:$D$125,0))</f>
        <v>0</v>
      </c>
    </row>
    <row r="23" spans="1:9" s="12" customFormat="1" ht="15" customHeight="1">
      <c r="A23" s="13">
        <v>19</v>
      </c>
      <c r="B23" s="27" t="s">
        <v>168</v>
      </c>
      <c r="C23" s="27" t="s">
        <v>213</v>
      </c>
      <c r="D23" s="30" t="s">
        <v>253</v>
      </c>
      <c r="E23" s="27" t="s">
        <v>42</v>
      </c>
      <c r="F23" s="30" t="s">
        <v>192</v>
      </c>
      <c r="G23" s="13" t="str">
        <f t="shared" si="0"/>
        <v>4.56/km</v>
      </c>
      <c r="H23" s="14">
        <f t="shared" si="1"/>
        <v>0.02995370370370369</v>
      </c>
      <c r="I23" s="14">
        <f>F23-INDEX($F$5:$F$125,MATCH(D23,$D$5:$D$125,0))</f>
        <v>0.016898148148148162</v>
      </c>
    </row>
    <row r="24" spans="1:9" s="12" customFormat="1" ht="15" customHeight="1">
      <c r="A24" s="13">
        <v>20</v>
      </c>
      <c r="B24" s="27" t="s">
        <v>206</v>
      </c>
      <c r="C24" s="27" t="s">
        <v>281</v>
      </c>
      <c r="D24" s="30" t="s">
        <v>251</v>
      </c>
      <c r="E24" s="27" t="s">
        <v>7</v>
      </c>
      <c r="F24" s="30" t="s">
        <v>194</v>
      </c>
      <c r="G24" s="13" t="str">
        <f t="shared" si="0"/>
        <v>4.56/km</v>
      </c>
      <c r="H24" s="14">
        <f t="shared" si="1"/>
        <v>0.0303935185185185</v>
      </c>
      <c r="I24" s="14">
        <f>F24-INDEX($F$5:$F$125,MATCH(D24,$D$5:$D$125,0))</f>
        <v>0.014201388888888888</v>
      </c>
    </row>
    <row r="25" spans="1:9" s="12" customFormat="1" ht="15" customHeight="1">
      <c r="A25" s="13">
        <v>21</v>
      </c>
      <c r="B25" s="27" t="s">
        <v>43</v>
      </c>
      <c r="C25" s="27" t="s">
        <v>240</v>
      </c>
      <c r="D25" s="30" t="s">
        <v>251</v>
      </c>
      <c r="E25" s="27" t="s">
        <v>44</v>
      </c>
      <c r="F25" s="30" t="s">
        <v>195</v>
      </c>
      <c r="G25" s="13" t="str">
        <f t="shared" si="0"/>
        <v>4.59/km</v>
      </c>
      <c r="H25" s="14">
        <f t="shared" si="1"/>
        <v>0.031481481481481485</v>
      </c>
      <c r="I25" s="14">
        <f>F25-INDEX($F$5:$F$125,MATCH(D25,$D$5:$D$125,0))</f>
        <v>0.015289351851851873</v>
      </c>
    </row>
    <row r="26" spans="1:9" s="12" customFormat="1" ht="15" customHeight="1">
      <c r="A26" s="13">
        <v>22</v>
      </c>
      <c r="B26" s="27" t="s">
        <v>45</v>
      </c>
      <c r="C26" s="27" t="s">
        <v>257</v>
      </c>
      <c r="D26" s="30" t="s">
        <v>247</v>
      </c>
      <c r="E26" s="27" t="s">
        <v>46</v>
      </c>
      <c r="F26" s="30" t="s">
        <v>47</v>
      </c>
      <c r="G26" s="13" t="str">
        <f t="shared" si="0"/>
        <v>5.03/km</v>
      </c>
      <c r="H26" s="14">
        <f t="shared" si="1"/>
        <v>0.033611111111111105</v>
      </c>
      <c r="I26" s="14">
        <f>F26-INDEX($F$5:$F$125,MATCH(D26,$D$5:$D$125,0))</f>
        <v>0.033611111111111105</v>
      </c>
    </row>
    <row r="27" spans="1:9" s="12" customFormat="1" ht="15" customHeight="1">
      <c r="A27" s="13">
        <v>23</v>
      </c>
      <c r="B27" s="27" t="s">
        <v>48</v>
      </c>
      <c r="C27" s="27" t="s">
        <v>237</v>
      </c>
      <c r="D27" s="30" t="s">
        <v>252</v>
      </c>
      <c r="E27" s="27" t="s">
        <v>49</v>
      </c>
      <c r="F27" s="30" t="s">
        <v>50</v>
      </c>
      <c r="G27" s="13" t="str">
        <f t="shared" si="0"/>
        <v>5.05/km</v>
      </c>
      <c r="H27" s="14">
        <f t="shared" si="1"/>
        <v>0.03447916666666666</v>
      </c>
      <c r="I27" s="14">
        <f>F27-INDEX($F$5:$F$125,MATCH(D27,$D$5:$D$125,0))</f>
        <v>0.011030092592592577</v>
      </c>
    </row>
    <row r="28" spans="1:9" s="15" customFormat="1" ht="15" customHeight="1">
      <c r="A28" s="13">
        <v>24</v>
      </c>
      <c r="B28" s="27" t="s">
        <v>51</v>
      </c>
      <c r="C28" s="27" t="s">
        <v>259</v>
      </c>
      <c r="D28" s="30" t="s">
        <v>249</v>
      </c>
      <c r="E28" s="27" t="s">
        <v>212</v>
      </c>
      <c r="F28" s="30" t="s">
        <v>197</v>
      </c>
      <c r="G28" s="13" t="str">
        <f t="shared" si="0"/>
        <v>5.06/km</v>
      </c>
      <c r="H28" s="14">
        <f t="shared" si="1"/>
        <v>0.03509259259259258</v>
      </c>
      <c r="I28" s="14">
        <f>F28-INDEX($F$5:$F$125,MATCH(D28,$D$5:$D$125,0))</f>
        <v>0.018587962962962973</v>
      </c>
    </row>
    <row r="29" spans="1:9" ht="15" customHeight="1">
      <c r="A29" s="13">
        <v>25</v>
      </c>
      <c r="B29" s="27" t="s">
        <v>280</v>
      </c>
      <c r="C29" s="27" t="s">
        <v>227</v>
      </c>
      <c r="D29" s="30" t="s">
        <v>253</v>
      </c>
      <c r="E29" s="27" t="s">
        <v>275</v>
      </c>
      <c r="F29" s="30" t="s">
        <v>199</v>
      </c>
      <c r="G29" s="13" t="str">
        <f t="shared" si="0"/>
        <v>5.08/km</v>
      </c>
      <c r="H29" s="14">
        <f t="shared" si="1"/>
        <v>0.03581018518518518</v>
      </c>
      <c r="I29" s="14">
        <f>F29-INDEX($F$5:$F$125,MATCH(D29,$D$5:$D$125,0))</f>
        <v>0.022754629629629652</v>
      </c>
    </row>
    <row r="30" spans="1:9" ht="15" customHeight="1">
      <c r="A30" s="13">
        <v>26</v>
      </c>
      <c r="B30" s="27" t="s">
        <v>52</v>
      </c>
      <c r="C30" s="27" t="s">
        <v>180</v>
      </c>
      <c r="D30" s="30" t="s">
        <v>249</v>
      </c>
      <c r="E30" s="27" t="s">
        <v>37</v>
      </c>
      <c r="F30" s="30" t="s">
        <v>53</v>
      </c>
      <c r="G30" s="13" t="str">
        <f t="shared" si="0"/>
        <v>5.07/km</v>
      </c>
      <c r="H30" s="14">
        <f t="shared" si="1"/>
        <v>0.035335648148148144</v>
      </c>
      <c r="I30" s="14">
        <f>F30-INDEX($F$5:$F$125,MATCH(D30,$D$5:$D$125,0))</f>
        <v>0.01883101851851854</v>
      </c>
    </row>
    <row r="31" spans="1:9" ht="15" customHeight="1">
      <c r="A31" s="13">
        <v>27</v>
      </c>
      <c r="B31" s="27" t="s">
        <v>54</v>
      </c>
      <c r="C31" s="27" t="s">
        <v>55</v>
      </c>
      <c r="D31" s="30" t="s">
        <v>248</v>
      </c>
      <c r="E31" s="27" t="s">
        <v>30</v>
      </c>
      <c r="F31" s="30" t="s">
        <v>200</v>
      </c>
      <c r="G31" s="13" t="str">
        <f t="shared" si="0"/>
        <v>5.09/km</v>
      </c>
      <c r="H31" s="14">
        <f t="shared" si="1"/>
        <v>0.036412037037037034</v>
      </c>
      <c r="I31" s="14">
        <f>F31-INDEX($F$5:$F$125,MATCH(D31,$D$5:$D$125,0))</f>
        <v>0.023333333333333345</v>
      </c>
    </row>
    <row r="32" spans="1:9" ht="15" customHeight="1">
      <c r="A32" s="13">
        <v>28</v>
      </c>
      <c r="B32" s="27" t="s">
        <v>204</v>
      </c>
      <c r="C32" s="27" t="s">
        <v>259</v>
      </c>
      <c r="D32" s="30" t="s">
        <v>252</v>
      </c>
      <c r="E32" s="27" t="s">
        <v>56</v>
      </c>
      <c r="F32" s="30" t="s">
        <v>57</v>
      </c>
      <c r="G32" s="13" t="str">
        <f t="shared" si="0"/>
        <v>5.11/km</v>
      </c>
      <c r="H32" s="14">
        <f t="shared" si="1"/>
        <v>0.03768518518518517</v>
      </c>
      <c r="I32" s="14">
        <f>F32-INDEX($F$5:$F$125,MATCH(D32,$D$5:$D$125,0))</f>
        <v>0.014236111111111088</v>
      </c>
    </row>
    <row r="33" spans="1:9" ht="15" customHeight="1">
      <c r="A33" s="13">
        <v>29</v>
      </c>
      <c r="B33" s="27" t="s">
        <v>58</v>
      </c>
      <c r="C33" s="27" t="s">
        <v>243</v>
      </c>
      <c r="D33" s="30" t="s">
        <v>253</v>
      </c>
      <c r="E33" s="27" t="s">
        <v>30</v>
      </c>
      <c r="F33" s="30" t="s">
        <v>59</v>
      </c>
      <c r="G33" s="13" t="str">
        <f t="shared" si="0"/>
        <v>5.16/km</v>
      </c>
      <c r="H33" s="14">
        <f t="shared" si="1"/>
        <v>0.0397222222222222</v>
      </c>
      <c r="I33" s="14">
        <f>F33-INDEX($F$5:$F$125,MATCH(D33,$D$5:$D$125,0))</f>
        <v>0.026666666666666672</v>
      </c>
    </row>
    <row r="34" spans="1:9" ht="15" customHeight="1">
      <c r="A34" s="13">
        <v>30</v>
      </c>
      <c r="B34" s="27" t="s">
        <v>60</v>
      </c>
      <c r="C34" s="27" t="s">
        <v>250</v>
      </c>
      <c r="D34" s="30" t="s">
        <v>249</v>
      </c>
      <c r="E34" s="27" t="s">
        <v>37</v>
      </c>
      <c r="F34" s="30" t="s">
        <v>61</v>
      </c>
      <c r="G34" s="13" t="str">
        <f t="shared" si="0"/>
        <v>5.18/km</v>
      </c>
      <c r="H34" s="14">
        <f t="shared" si="1"/>
        <v>0.040671296296296275</v>
      </c>
      <c r="I34" s="14">
        <f>F34-INDEX($F$5:$F$125,MATCH(D34,$D$5:$D$125,0))</f>
        <v>0.02416666666666667</v>
      </c>
    </row>
    <row r="35" spans="1:9" ht="15" customHeight="1">
      <c r="A35" s="13">
        <v>31</v>
      </c>
      <c r="B35" s="27" t="s">
        <v>62</v>
      </c>
      <c r="C35" s="27" t="s">
        <v>235</v>
      </c>
      <c r="D35" s="30" t="s">
        <v>249</v>
      </c>
      <c r="E35" s="27" t="s">
        <v>275</v>
      </c>
      <c r="F35" s="30" t="s">
        <v>166</v>
      </c>
      <c r="G35" s="13" t="str">
        <f t="shared" si="0"/>
        <v>5.20/km</v>
      </c>
      <c r="H35" s="14">
        <f t="shared" si="1"/>
        <v>0.0420023148148148</v>
      </c>
      <c r="I35" s="14">
        <f>F35-INDEX($F$5:$F$125,MATCH(D35,$D$5:$D$125,0))</f>
        <v>0.025497685185185193</v>
      </c>
    </row>
    <row r="36" spans="1:9" ht="15" customHeight="1">
      <c r="A36" s="13">
        <v>32</v>
      </c>
      <c r="B36" s="27" t="s">
        <v>63</v>
      </c>
      <c r="C36" s="27" t="s">
        <v>242</v>
      </c>
      <c r="D36" s="30" t="s">
        <v>253</v>
      </c>
      <c r="E36" s="27" t="s">
        <v>64</v>
      </c>
      <c r="F36" s="30" t="s">
        <v>65</v>
      </c>
      <c r="G36" s="13" t="str">
        <f t="shared" si="0"/>
        <v>5.19/km</v>
      </c>
      <c r="H36" s="14">
        <f t="shared" si="1"/>
        <v>0.041400462962962944</v>
      </c>
      <c r="I36" s="14">
        <f>F36-INDEX($F$5:$F$125,MATCH(D36,$D$5:$D$125,0))</f>
        <v>0.028344907407407416</v>
      </c>
    </row>
    <row r="37" spans="1:9" ht="15" customHeight="1">
      <c r="A37" s="13">
        <v>33</v>
      </c>
      <c r="B37" s="27" t="s">
        <v>209</v>
      </c>
      <c r="C37" s="27" t="s">
        <v>66</v>
      </c>
      <c r="D37" s="30" t="s">
        <v>260</v>
      </c>
      <c r="E37" s="27" t="s">
        <v>37</v>
      </c>
      <c r="F37" s="30" t="s">
        <v>164</v>
      </c>
      <c r="G37" s="13" t="str">
        <f t="shared" si="0"/>
        <v>5.19/km</v>
      </c>
      <c r="H37" s="14">
        <f t="shared" si="1"/>
        <v>0.04143518518518517</v>
      </c>
      <c r="I37" s="14">
        <f>F37-INDEX($F$5:$F$125,MATCH(D37,$D$5:$D$125,0))</f>
        <v>0</v>
      </c>
    </row>
    <row r="38" spans="1:9" ht="15" customHeight="1">
      <c r="A38" s="13">
        <v>34</v>
      </c>
      <c r="B38" s="27" t="s">
        <v>67</v>
      </c>
      <c r="C38" s="27" t="s">
        <v>239</v>
      </c>
      <c r="D38" s="30" t="s">
        <v>249</v>
      </c>
      <c r="E38" s="27" t="s">
        <v>37</v>
      </c>
      <c r="F38" s="30" t="s">
        <v>164</v>
      </c>
      <c r="G38" s="13" t="str">
        <f t="shared" si="0"/>
        <v>5.19/km</v>
      </c>
      <c r="H38" s="14">
        <f t="shared" si="1"/>
        <v>0.04143518518518517</v>
      </c>
      <c r="I38" s="14">
        <f>F38-INDEX($F$5:$F$125,MATCH(D38,$D$5:$D$125,0))</f>
        <v>0.024930555555555567</v>
      </c>
    </row>
    <row r="39" spans="1:9" ht="15" customHeight="1">
      <c r="A39" s="13">
        <v>35</v>
      </c>
      <c r="B39" s="27" t="s">
        <v>68</v>
      </c>
      <c r="C39" s="27" t="s">
        <v>227</v>
      </c>
      <c r="D39" s="30" t="s">
        <v>253</v>
      </c>
      <c r="E39" s="27" t="s">
        <v>69</v>
      </c>
      <c r="F39" s="30" t="s">
        <v>165</v>
      </c>
      <c r="G39" s="13" t="str">
        <f t="shared" si="0"/>
        <v>5.21/km</v>
      </c>
      <c r="H39" s="14">
        <f t="shared" si="1"/>
        <v>0.042187499999999975</v>
      </c>
      <c r="I39" s="14">
        <f>F39-INDEX($F$5:$F$125,MATCH(D39,$D$5:$D$125,0))</f>
        <v>0.029131944444444446</v>
      </c>
    </row>
    <row r="40" spans="1:9" ht="15" customHeight="1">
      <c r="A40" s="13">
        <v>36</v>
      </c>
      <c r="B40" s="27" t="s">
        <v>214</v>
      </c>
      <c r="C40" s="27" t="s">
        <v>70</v>
      </c>
      <c r="D40" s="30" t="s">
        <v>251</v>
      </c>
      <c r="E40" s="27" t="s">
        <v>71</v>
      </c>
      <c r="F40" s="30" t="s">
        <v>72</v>
      </c>
      <c r="G40" s="13" t="str">
        <f t="shared" si="0"/>
        <v>5.21/km</v>
      </c>
      <c r="H40" s="14">
        <f t="shared" si="1"/>
        <v>0.04238425925925925</v>
      </c>
      <c r="I40" s="14">
        <f>F40-INDEX($F$5:$F$125,MATCH(D40,$D$5:$D$125,0))</f>
        <v>0.026192129629629635</v>
      </c>
    </row>
    <row r="41" spans="1:9" ht="15" customHeight="1">
      <c r="A41" s="13">
        <v>37</v>
      </c>
      <c r="B41" s="27" t="s">
        <v>73</v>
      </c>
      <c r="C41" s="27" t="s">
        <v>215</v>
      </c>
      <c r="D41" s="30" t="s">
        <v>252</v>
      </c>
      <c r="E41" s="27" t="s">
        <v>30</v>
      </c>
      <c r="F41" s="30" t="s">
        <v>169</v>
      </c>
      <c r="G41" s="13" t="str">
        <f t="shared" si="0"/>
        <v>5.24/km</v>
      </c>
      <c r="H41" s="14">
        <f t="shared" si="1"/>
        <v>0.04402777777777776</v>
      </c>
      <c r="I41" s="14">
        <f>F41-INDEX($F$5:$F$125,MATCH(D41,$D$5:$D$125,0))</f>
        <v>0.020578703703703682</v>
      </c>
    </row>
    <row r="42" spans="1:9" ht="15" customHeight="1">
      <c r="A42" s="13">
        <v>38</v>
      </c>
      <c r="B42" s="27" t="s">
        <v>74</v>
      </c>
      <c r="C42" s="27" t="s">
        <v>237</v>
      </c>
      <c r="D42" s="30" t="s">
        <v>247</v>
      </c>
      <c r="E42" s="27" t="s">
        <v>35</v>
      </c>
      <c r="F42" s="30" t="s">
        <v>75</v>
      </c>
      <c r="G42" s="13" t="str">
        <f t="shared" si="0"/>
        <v>5.23/km</v>
      </c>
      <c r="H42" s="14">
        <f t="shared" si="1"/>
        <v>0.043553240740740726</v>
      </c>
      <c r="I42" s="14">
        <f>F42-INDEX($F$5:$F$125,MATCH(D42,$D$5:$D$125,0))</f>
        <v>0.043553240740740726</v>
      </c>
    </row>
    <row r="43" spans="1:9" ht="15" customHeight="1">
      <c r="A43" s="13">
        <v>39</v>
      </c>
      <c r="B43" s="27" t="s">
        <v>208</v>
      </c>
      <c r="C43" s="27" t="s">
        <v>229</v>
      </c>
      <c r="D43" s="30" t="s">
        <v>249</v>
      </c>
      <c r="E43" s="27" t="s">
        <v>76</v>
      </c>
      <c r="F43" s="30" t="s">
        <v>171</v>
      </c>
      <c r="G43" s="13" t="str">
        <f t="shared" si="0"/>
        <v>5.27/km</v>
      </c>
      <c r="H43" s="14">
        <f t="shared" si="1"/>
        <v>0.04508101851851852</v>
      </c>
      <c r="I43" s="14">
        <f>F43-INDEX($F$5:$F$125,MATCH(D43,$D$5:$D$125,0))</f>
        <v>0.028576388888888915</v>
      </c>
    </row>
    <row r="44" spans="1:9" ht="15" customHeight="1">
      <c r="A44" s="13">
        <v>40</v>
      </c>
      <c r="B44" s="27" t="s">
        <v>255</v>
      </c>
      <c r="C44" s="27" t="s">
        <v>230</v>
      </c>
      <c r="D44" s="30" t="s">
        <v>249</v>
      </c>
      <c r="E44" s="27" t="s">
        <v>77</v>
      </c>
      <c r="F44" s="30" t="s">
        <v>172</v>
      </c>
      <c r="G44" s="13" t="str">
        <f t="shared" si="0"/>
        <v>5.28/km</v>
      </c>
      <c r="H44" s="14">
        <f t="shared" si="1"/>
        <v>0.04565972222222221</v>
      </c>
      <c r="I44" s="14">
        <f>F44-INDEX($F$5:$F$125,MATCH(D44,$D$5:$D$125,0))</f>
        <v>0.029155092592592607</v>
      </c>
    </row>
    <row r="45" spans="1:9" ht="15" customHeight="1">
      <c r="A45" s="13">
        <v>41</v>
      </c>
      <c r="B45" s="27" t="s">
        <v>202</v>
      </c>
      <c r="C45" s="27" t="s">
        <v>78</v>
      </c>
      <c r="D45" s="30" t="s">
        <v>248</v>
      </c>
      <c r="E45" s="27" t="s">
        <v>79</v>
      </c>
      <c r="F45" s="30" t="s">
        <v>174</v>
      </c>
      <c r="G45" s="13" t="str">
        <f t="shared" si="0"/>
        <v>5.37/km</v>
      </c>
      <c r="H45" s="14">
        <f t="shared" si="1"/>
        <v>0.050115740740740725</v>
      </c>
      <c r="I45" s="14">
        <f>F45-INDEX($F$5:$F$125,MATCH(D45,$D$5:$D$125,0))</f>
        <v>0.037037037037037035</v>
      </c>
    </row>
    <row r="46" spans="1:9" ht="15" customHeight="1">
      <c r="A46" s="13">
        <v>42</v>
      </c>
      <c r="B46" s="27" t="s">
        <v>80</v>
      </c>
      <c r="C46" s="27" t="s">
        <v>238</v>
      </c>
      <c r="D46" s="30" t="s">
        <v>253</v>
      </c>
      <c r="E46" s="27" t="s">
        <v>35</v>
      </c>
      <c r="F46" s="30" t="s">
        <v>173</v>
      </c>
      <c r="G46" s="13" t="str">
        <f t="shared" si="0"/>
        <v>5.38/km</v>
      </c>
      <c r="H46" s="14">
        <f t="shared" si="1"/>
        <v>0.050868055555555555</v>
      </c>
      <c r="I46" s="14">
        <f>F46-INDEX($F$5:$F$125,MATCH(D46,$D$5:$D$125,0))</f>
        <v>0.03781250000000003</v>
      </c>
    </row>
    <row r="47" spans="1:9" ht="15" customHeight="1">
      <c r="A47" s="13">
        <v>43</v>
      </c>
      <c r="B47" s="27" t="s">
        <v>187</v>
      </c>
      <c r="C47" s="27" t="s">
        <v>229</v>
      </c>
      <c r="D47" s="30" t="s">
        <v>247</v>
      </c>
      <c r="E47" s="27" t="s">
        <v>275</v>
      </c>
      <c r="F47" s="30" t="s">
        <v>175</v>
      </c>
      <c r="G47" s="13" t="str">
        <f t="shared" si="0"/>
        <v>5.38/km</v>
      </c>
      <c r="H47" s="14">
        <f t="shared" si="1"/>
        <v>0.050694444444444445</v>
      </c>
      <c r="I47" s="14">
        <f>F47-INDEX($F$5:$F$125,MATCH(D47,$D$5:$D$125,0))</f>
        <v>0.050694444444444445</v>
      </c>
    </row>
    <row r="48" spans="1:9" ht="15" customHeight="1">
      <c r="A48" s="13">
        <v>44</v>
      </c>
      <c r="B48" s="27" t="s">
        <v>81</v>
      </c>
      <c r="C48" s="27" t="s">
        <v>245</v>
      </c>
      <c r="D48" s="30" t="s">
        <v>253</v>
      </c>
      <c r="E48" s="27" t="s">
        <v>76</v>
      </c>
      <c r="F48" s="30" t="s">
        <v>82</v>
      </c>
      <c r="G48" s="13" t="str">
        <f t="shared" si="0"/>
        <v>5.43/km</v>
      </c>
      <c r="H48" s="14">
        <f t="shared" si="1"/>
        <v>0.05319444444444442</v>
      </c>
      <c r="I48" s="14">
        <f>F48-INDEX($F$5:$F$125,MATCH(D48,$D$5:$D$125,0))</f>
        <v>0.04013888888888889</v>
      </c>
    </row>
    <row r="49" spans="1:9" ht="15" customHeight="1">
      <c r="A49" s="13">
        <v>45</v>
      </c>
      <c r="B49" s="27" t="s">
        <v>83</v>
      </c>
      <c r="C49" s="27" t="s">
        <v>240</v>
      </c>
      <c r="D49" s="30" t="s">
        <v>254</v>
      </c>
      <c r="E49" s="27" t="s">
        <v>84</v>
      </c>
      <c r="F49" s="30" t="s">
        <v>176</v>
      </c>
      <c r="G49" s="13" t="str">
        <f t="shared" si="0"/>
        <v>5.46/km</v>
      </c>
      <c r="H49" s="14">
        <f t="shared" si="1"/>
        <v>0.05438657407407406</v>
      </c>
      <c r="I49" s="14">
        <f>F49-INDEX($F$5:$F$125,MATCH(D49,$D$5:$D$125,0))</f>
        <v>0</v>
      </c>
    </row>
    <row r="50" spans="1:9" ht="15" customHeight="1">
      <c r="A50" s="13">
        <v>46</v>
      </c>
      <c r="B50" s="27" t="s">
        <v>85</v>
      </c>
      <c r="C50" s="27" t="s">
        <v>269</v>
      </c>
      <c r="D50" s="30" t="s">
        <v>253</v>
      </c>
      <c r="E50" s="27" t="s">
        <v>37</v>
      </c>
      <c r="F50" s="30" t="s">
        <v>86</v>
      </c>
      <c r="G50" s="13" t="str">
        <f t="shared" si="0"/>
        <v>5.48/km</v>
      </c>
      <c r="H50" s="14">
        <f t="shared" si="1"/>
        <v>0.05555555555555554</v>
      </c>
      <c r="I50" s="14">
        <f>F50-INDEX($F$5:$F$125,MATCH(D50,$D$5:$D$125,0))</f>
        <v>0.04250000000000001</v>
      </c>
    </row>
    <row r="51" spans="1:9" ht="15" customHeight="1">
      <c r="A51" s="13">
        <v>47</v>
      </c>
      <c r="B51" s="27" t="s">
        <v>87</v>
      </c>
      <c r="C51" s="27" t="s">
        <v>88</v>
      </c>
      <c r="D51" s="30" t="s">
        <v>251</v>
      </c>
      <c r="E51" s="27" t="s">
        <v>89</v>
      </c>
      <c r="F51" s="30" t="s">
        <v>177</v>
      </c>
      <c r="G51" s="13" t="str">
        <f t="shared" si="0"/>
        <v>5.50/km</v>
      </c>
      <c r="H51" s="14">
        <f t="shared" si="1"/>
        <v>0.05648148148148145</v>
      </c>
      <c r="I51" s="14">
        <f>F51-INDEX($F$5:$F$125,MATCH(D51,$D$5:$D$125,0))</f>
        <v>0.04028935185185184</v>
      </c>
    </row>
    <row r="52" spans="1:9" ht="15" customHeight="1">
      <c r="A52" s="13">
        <v>48</v>
      </c>
      <c r="B52" s="27" t="s">
        <v>261</v>
      </c>
      <c r="C52" s="27" t="s">
        <v>244</v>
      </c>
      <c r="D52" s="30" t="s">
        <v>251</v>
      </c>
      <c r="E52" s="27" t="s">
        <v>76</v>
      </c>
      <c r="F52" s="30" t="s">
        <v>90</v>
      </c>
      <c r="G52" s="13" t="str">
        <f t="shared" si="0"/>
        <v>5.50/km</v>
      </c>
      <c r="H52" s="14">
        <f t="shared" si="1"/>
        <v>0.05670138888888886</v>
      </c>
      <c r="I52" s="14">
        <f>F52-INDEX($F$5:$F$125,MATCH(D52,$D$5:$D$125,0))</f>
        <v>0.040509259259259245</v>
      </c>
    </row>
    <row r="53" spans="1:9" ht="15" customHeight="1">
      <c r="A53" s="13">
        <v>49</v>
      </c>
      <c r="B53" s="27" t="s">
        <v>91</v>
      </c>
      <c r="C53" s="27" t="s">
        <v>242</v>
      </c>
      <c r="D53" s="30" t="s">
        <v>254</v>
      </c>
      <c r="E53" s="27" t="s">
        <v>92</v>
      </c>
      <c r="F53" s="30" t="s">
        <v>178</v>
      </c>
      <c r="G53" s="13" t="str">
        <f t="shared" si="0"/>
        <v>5.52/km</v>
      </c>
      <c r="H53" s="14">
        <f t="shared" si="1"/>
        <v>0.05769675925925925</v>
      </c>
      <c r="I53" s="14">
        <f>F53-INDEX($F$5:$F$125,MATCH(D53,$D$5:$D$125,0))</f>
        <v>0.0033101851851851938</v>
      </c>
    </row>
    <row r="54" spans="1:9" ht="15" customHeight="1">
      <c r="A54" s="13">
        <v>50</v>
      </c>
      <c r="B54" s="27" t="s">
        <v>283</v>
      </c>
      <c r="C54" s="27" t="s">
        <v>201</v>
      </c>
      <c r="D54" s="30" t="s">
        <v>265</v>
      </c>
      <c r="E54" s="27" t="s">
        <v>93</v>
      </c>
      <c r="F54" s="30" t="s">
        <v>94</v>
      </c>
      <c r="G54" s="13" t="str">
        <f t="shared" si="0"/>
        <v>5.59/km</v>
      </c>
      <c r="H54" s="14">
        <f t="shared" si="1"/>
        <v>0.06118055555555553</v>
      </c>
      <c r="I54" s="14">
        <f>F54-INDEX($F$5:$F$125,MATCH(D54,$D$5:$D$125,0))</f>
        <v>0</v>
      </c>
    </row>
    <row r="55" spans="1:9" ht="15" customHeight="1">
      <c r="A55" s="13">
        <v>51</v>
      </c>
      <c r="B55" s="27" t="s">
        <v>95</v>
      </c>
      <c r="C55" s="27" t="s">
        <v>203</v>
      </c>
      <c r="D55" s="30" t="s">
        <v>252</v>
      </c>
      <c r="E55" s="27" t="s">
        <v>96</v>
      </c>
      <c r="F55" s="30" t="s">
        <v>97</v>
      </c>
      <c r="G55" s="13" t="str">
        <f t="shared" si="0"/>
        <v>6.00/km</v>
      </c>
      <c r="H55" s="14">
        <f t="shared" si="1"/>
        <v>0.06165509259259257</v>
      </c>
      <c r="I55" s="14">
        <f>F55-INDEX($F$5:$F$125,MATCH(D55,$D$5:$D$125,0))</f>
        <v>0.038206018518518486</v>
      </c>
    </row>
    <row r="56" spans="1:9" ht="15" customHeight="1">
      <c r="A56" s="13">
        <v>52</v>
      </c>
      <c r="B56" s="27" t="s">
        <v>98</v>
      </c>
      <c r="C56" s="27" t="s">
        <v>282</v>
      </c>
      <c r="D56" s="30" t="s">
        <v>252</v>
      </c>
      <c r="E56" s="27" t="s">
        <v>99</v>
      </c>
      <c r="F56" s="30" t="s">
        <v>179</v>
      </c>
      <c r="G56" s="13" t="str">
        <f t="shared" si="0"/>
        <v>6.01/km</v>
      </c>
      <c r="H56" s="14">
        <f t="shared" si="1"/>
        <v>0.061770833333333316</v>
      </c>
      <c r="I56" s="14">
        <f>F56-INDEX($F$5:$F$125,MATCH(D56,$D$5:$D$125,0))</f>
        <v>0.038321759259259236</v>
      </c>
    </row>
    <row r="57" spans="1:9" ht="15" customHeight="1">
      <c r="A57" s="13">
        <v>53</v>
      </c>
      <c r="B57" s="27" t="s">
        <v>100</v>
      </c>
      <c r="C57" s="27" t="s">
        <v>101</v>
      </c>
      <c r="D57" s="30" t="s">
        <v>253</v>
      </c>
      <c r="E57" s="27" t="s">
        <v>30</v>
      </c>
      <c r="F57" s="30" t="s">
        <v>102</v>
      </c>
      <c r="G57" s="13" t="str">
        <f t="shared" si="0"/>
        <v>6.04/km</v>
      </c>
      <c r="H57" s="14">
        <f t="shared" si="1"/>
        <v>0.06313657407407407</v>
      </c>
      <c r="I57" s="14">
        <f>F57-INDEX($F$5:$F$125,MATCH(D57,$D$5:$D$125,0))</f>
        <v>0.05008101851851854</v>
      </c>
    </row>
    <row r="58" spans="1:9" ht="15" customHeight="1">
      <c r="A58" s="13">
        <v>54</v>
      </c>
      <c r="B58" s="27" t="s">
        <v>103</v>
      </c>
      <c r="C58" s="27" t="s">
        <v>268</v>
      </c>
      <c r="D58" s="30" t="s">
        <v>251</v>
      </c>
      <c r="E58" s="27" t="s">
        <v>104</v>
      </c>
      <c r="F58" s="30" t="s">
        <v>105</v>
      </c>
      <c r="G58" s="13" t="str">
        <f t="shared" si="0"/>
        <v>6.07/km</v>
      </c>
      <c r="H58" s="14">
        <f t="shared" si="1"/>
        <v>0.06494212962962963</v>
      </c>
      <c r="I58" s="14">
        <f>F58-INDEX($F$5:$F$125,MATCH(D58,$D$5:$D$125,0))</f>
        <v>0.048750000000000016</v>
      </c>
    </row>
    <row r="59" spans="1:9" ht="15" customHeight="1">
      <c r="A59" s="13">
        <v>55</v>
      </c>
      <c r="B59" s="27" t="s">
        <v>106</v>
      </c>
      <c r="C59" s="27" t="s">
        <v>269</v>
      </c>
      <c r="D59" s="30" t="s">
        <v>249</v>
      </c>
      <c r="E59" s="27" t="s">
        <v>104</v>
      </c>
      <c r="F59" s="30" t="s">
        <v>107</v>
      </c>
      <c r="G59" s="13" t="str">
        <f t="shared" si="0"/>
        <v>6.15/km</v>
      </c>
      <c r="H59" s="14">
        <f t="shared" si="1"/>
        <v>0.06855324074074072</v>
      </c>
      <c r="I59" s="14">
        <f>F59-INDEX($F$5:$F$125,MATCH(D59,$D$5:$D$125,0))</f>
        <v>0.052048611111111115</v>
      </c>
    </row>
    <row r="60" spans="1:9" ht="15" customHeight="1">
      <c r="A60" s="13">
        <v>56</v>
      </c>
      <c r="B60" s="27" t="s">
        <v>276</v>
      </c>
      <c r="C60" s="27" t="s">
        <v>279</v>
      </c>
      <c r="D60" s="30" t="s">
        <v>251</v>
      </c>
      <c r="E60" s="27" t="s">
        <v>30</v>
      </c>
      <c r="F60" s="30" t="s">
        <v>108</v>
      </c>
      <c r="G60" s="13" t="str">
        <f t="shared" si="0"/>
        <v>6.15/km</v>
      </c>
      <c r="H60" s="14">
        <f t="shared" si="1"/>
        <v>0.06894675925925926</v>
      </c>
      <c r="I60" s="14">
        <f>F60-INDEX($F$5:$F$125,MATCH(D60,$D$5:$D$125,0))</f>
        <v>0.05275462962962965</v>
      </c>
    </row>
    <row r="61" spans="1:9" ht="15" customHeight="1">
      <c r="A61" s="13">
        <v>57</v>
      </c>
      <c r="B61" s="27" t="s">
        <v>109</v>
      </c>
      <c r="C61" s="27" t="s">
        <v>236</v>
      </c>
      <c r="D61" s="30" t="s">
        <v>251</v>
      </c>
      <c r="E61" s="27" t="s">
        <v>110</v>
      </c>
      <c r="F61" s="30" t="s">
        <v>111</v>
      </c>
      <c r="G61" s="13" t="str">
        <f t="shared" si="0"/>
        <v>6.16/km</v>
      </c>
      <c r="H61" s="14">
        <f t="shared" si="1"/>
        <v>0.06940972222222223</v>
      </c>
      <c r="I61" s="14">
        <f>F61-INDEX($F$5:$F$125,MATCH(D61,$D$5:$D$125,0))</f>
        <v>0.05321759259259262</v>
      </c>
    </row>
    <row r="62" spans="1:9" ht="15" customHeight="1">
      <c r="A62" s="13">
        <v>58</v>
      </c>
      <c r="B62" s="27" t="s">
        <v>112</v>
      </c>
      <c r="C62" s="27" t="s">
        <v>236</v>
      </c>
      <c r="D62" s="30" t="s">
        <v>254</v>
      </c>
      <c r="E62" s="27" t="s">
        <v>113</v>
      </c>
      <c r="F62" s="30" t="s">
        <v>114</v>
      </c>
      <c r="G62" s="13" t="str">
        <f t="shared" si="0"/>
        <v>6.16/km</v>
      </c>
      <c r="H62" s="14">
        <f t="shared" si="1"/>
        <v>0.0694212962962963</v>
      </c>
      <c r="I62" s="14">
        <f>F62-INDEX($F$5:$F$125,MATCH(D62,$D$5:$D$125,0))</f>
        <v>0.015034722222222241</v>
      </c>
    </row>
    <row r="63" spans="1:9" ht="15" customHeight="1">
      <c r="A63" s="13">
        <v>59</v>
      </c>
      <c r="B63" s="27" t="s">
        <v>115</v>
      </c>
      <c r="C63" s="27" t="s">
        <v>228</v>
      </c>
      <c r="D63" s="30" t="s">
        <v>249</v>
      </c>
      <c r="E63" s="27" t="s">
        <v>37</v>
      </c>
      <c r="F63" s="30" t="s">
        <v>116</v>
      </c>
      <c r="G63" s="13" t="str">
        <f t="shared" si="0"/>
        <v>6.17/km</v>
      </c>
      <c r="H63" s="14">
        <f t="shared" si="1"/>
        <v>0.06966435185185187</v>
      </c>
      <c r="I63" s="14">
        <f>F63-INDEX($F$5:$F$125,MATCH(D63,$D$5:$D$125,0))</f>
        <v>0.05315972222222226</v>
      </c>
    </row>
    <row r="64" spans="1:9" ht="15" customHeight="1">
      <c r="A64" s="13">
        <v>60</v>
      </c>
      <c r="B64" s="27" t="s">
        <v>117</v>
      </c>
      <c r="C64" s="27" t="s">
        <v>259</v>
      </c>
      <c r="D64" s="30" t="s">
        <v>251</v>
      </c>
      <c r="E64" s="27" t="s">
        <v>118</v>
      </c>
      <c r="F64" s="30" t="s">
        <v>0</v>
      </c>
      <c r="G64" s="13" t="str">
        <f t="shared" si="0"/>
        <v>6.18/km</v>
      </c>
      <c r="H64" s="14">
        <f t="shared" si="1"/>
        <v>0.07008101851851851</v>
      </c>
      <c r="I64" s="14">
        <f>F64-INDEX($F$5:$F$125,MATCH(D64,$D$5:$D$125,0))</f>
        <v>0.0538888888888889</v>
      </c>
    </row>
    <row r="65" spans="1:9" ht="15" customHeight="1">
      <c r="A65" s="13">
        <v>61</v>
      </c>
      <c r="B65" s="27" t="s">
        <v>119</v>
      </c>
      <c r="C65" s="27" t="s">
        <v>120</v>
      </c>
      <c r="D65" s="30" t="s">
        <v>251</v>
      </c>
      <c r="E65" s="27" t="s">
        <v>188</v>
      </c>
      <c r="F65" s="30" t="s">
        <v>121</v>
      </c>
      <c r="G65" s="13" t="str">
        <f t="shared" si="0"/>
        <v>6.26/km</v>
      </c>
      <c r="H65" s="14">
        <f t="shared" si="1"/>
        <v>0.07420138888888887</v>
      </c>
      <c r="I65" s="14">
        <f>F65-INDEX($F$5:$F$125,MATCH(D65,$D$5:$D$125,0))</f>
        <v>0.05800925925925926</v>
      </c>
    </row>
    <row r="66" spans="1:9" ht="15" customHeight="1">
      <c r="A66" s="13">
        <v>62</v>
      </c>
      <c r="B66" s="27" t="s">
        <v>122</v>
      </c>
      <c r="C66" s="27" t="s">
        <v>229</v>
      </c>
      <c r="D66" s="30" t="s">
        <v>247</v>
      </c>
      <c r="E66" s="27" t="s">
        <v>275</v>
      </c>
      <c r="F66" s="30" t="s">
        <v>123</v>
      </c>
      <c r="G66" s="13" t="str">
        <f t="shared" si="0"/>
        <v>6.28/km</v>
      </c>
      <c r="H66" s="14">
        <f t="shared" si="1"/>
        <v>0.07515046296296295</v>
      </c>
      <c r="I66" s="14">
        <f>F66-INDEX($F$5:$F$125,MATCH(D66,$D$5:$D$125,0))</f>
        <v>0.07515046296296295</v>
      </c>
    </row>
    <row r="67" spans="1:9" ht="15" customHeight="1">
      <c r="A67" s="13">
        <v>63</v>
      </c>
      <c r="B67" s="27" t="s">
        <v>124</v>
      </c>
      <c r="C67" s="27" t="s">
        <v>185</v>
      </c>
      <c r="D67" s="30" t="s">
        <v>249</v>
      </c>
      <c r="E67" s="27" t="s">
        <v>125</v>
      </c>
      <c r="F67" s="30" t="s">
        <v>126</v>
      </c>
      <c r="G67" s="13" t="str">
        <f t="shared" si="0"/>
        <v>6.29/km</v>
      </c>
      <c r="H67" s="14">
        <f t="shared" si="1"/>
        <v>0.07557870370370366</v>
      </c>
      <c r="I67" s="14">
        <f>F67-INDEX($F$5:$F$125,MATCH(D67,$D$5:$D$125,0))</f>
        <v>0.05907407407407406</v>
      </c>
    </row>
    <row r="68" spans="1:9" ht="15" customHeight="1">
      <c r="A68" s="13">
        <v>64</v>
      </c>
      <c r="B68" s="27" t="s">
        <v>127</v>
      </c>
      <c r="C68" s="27" t="s">
        <v>263</v>
      </c>
      <c r="D68" s="30" t="s">
        <v>262</v>
      </c>
      <c r="E68" s="27" t="s">
        <v>76</v>
      </c>
      <c r="F68" s="30" t="s">
        <v>128</v>
      </c>
      <c r="G68" s="13" t="str">
        <f t="shared" si="0"/>
        <v>6.30/km</v>
      </c>
      <c r="H68" s="14">
        <f t="shared" si="1"/>
        <v>0.0762037037037037</v>
      </c>
      <c r="I68" s="14">
        <f>F68-INDEX($F$5:$F$125,MATCH(D68,$D$5:$D$125,0))</f>
        <v>0.04623842592592595</v>
      </c>
    </row>
    <row r="69" spans="1:9" ht="15" customHeight="1">
      <c r="A69" s="13">
        <v>65</v>
      </c>
      <c r="B69" s="27" t="s">
        <v>129</v>
      </c>
      <c r="C69" s="27" t="s">
        <v>130</v>
      </c>
      <c r="D69" s="30" t="s">
        <v>247</v>
      </c>
      <c r="E69" s="27" t="s">
        <v>275</v>
      </c>
      <c r="F69" s="30" t="s">
        <v>131</v>
      </c>
      <c r="G69" s="13" t="str">
        <f aca="true" t="shared" si="2" ref="G69:G83">TEXT(INT((HOUR(F69)*3600+MINUTE(F69)*60+SECOND(F69))/$I$3/60),"0")&amp;"."&amp;TEXT(MOD((HOUR(F69)*3600+MINUTE(F69)*60+SECOND(F69))/$I$3,60),"00")&amp;"/km"</f>
        <v>6.31/km</v>
      </c>
      <c r="H69" s="14">
        <f aca="true" t="shared" si="3" ref="H69:H83">F69-$F$5</f>
        <v>0.07636574074074072</v>
      </c>
      <c r="I69" s="14">
        <f>F69-INDEX($F$5:$F$125,MATCH(D69,$D$5:$D$125,0))</f>
        <v>0.07636574074074072</v>
      </c>
    </row>
    <row r="70" spans="1:9" ht="15" customHeight="1">
      <c r="A70" s="13">
        <v>66</v>
      </c>
      <c r="B70" s="27" t="s">
        <v>132</v>
      </c>
      <c r="C70" s="27" t="s">
        <v>133</v>
      </c>
      <c r="D70" s="30" t="s">
        <v>265</v>
      </c>
      <c r="E70" s="27" t="s">
        <v>35</v>
      </c>
      <c r="F70" s="30" t="s">
        <v>1</v>
      </c>
      <c r="G70" s="13" t="str">
        <f t="shared" si="2"/>
        <v>6.33/km</v>
      </c>
      <c r="H70" s="14">
        <f t="shared" si="3"/>
        <v>0.07766203703703704</v>
      </c>
      <c r="I70" s="14">
        <f>F70-INDEX($F$5:$F$125,MATCH(D70,$D$5:$D$125,0))</f>
        <v>0.016481481481481514</v>
      </c>
    </row>
    <row r="71" spans="1:9" ht="15" customHeight="1">
      <c r="A71" s="13">
        <v>67</v>
      </c>
      <c r="B71" s="27" t="s">
        <v>264</v>
      </c>
      <c r="C71" s="27" t="s">
        <v>231</v>
      </c>
      <c r="D71" s="30" t="s">
        <v>251</v>
      </c>
      <c r="E71" s="27" t="s">
        <v>7</v>
      </c>
      <c r="F71" s="30" t="s">
        <v>134</v>
      </c>
      <c r="G71" s="13" t="str">
        <f t="shared" si="2"/>
        <v>6.34/km</v>
      </c>
      <c r="H71" s="14">
        <f t="shared" si="3"/>
        <v>0.0778009259259259</v>
      </c>
      <c r="I71" s="14">
        <f>F71-INDEX($F$5:$F$125,MATCH(D71,$D$5:$D$125,0))</f>
        <v>0.061608796296296287</v>
      </c>
    </row>
    <row r="72" spans="1:9" ht="15" customHeight="1">
      <c r="A72" s="13">
        <v>68</v>
      </c>
      <c r="B72" s="27" t="s">
        <v>167</v>
      </c>
      <c r="C72" s="27" t="s">
        <v>244</v>
      </c>
      <c r="D72" s="30" t="s">
        <v>251</v>
      </c>
      <c r="E72" s="27" t="s">
        <v>7</v>
      </c>
      <c r="F72" s="30" t="s">
        <v>134</v>
      </c>
      <c r="G72" s="13" t="str">
        <f t="shared" si="2"/>
        <v>6.34/km</v>
      </c>
      <c r="H72" s="14">
        <f t="shared" si="3"/>
        <v>0.0778009259259259</v>
      </c>
      <c r="I72" s="14">
        <f>F72-INDEX($F$5:$F$125,MATCH(D72,$D$5:$D$125,0))</f>
        <v>0.061608796296296287</v>
      </c>
    </row>
    <row r="73" spans="1:9" ht="15" customHeight="1">
      <c r="A73" s="13">
        <v>69</v>
      </c>
      <c r="B73" s="27" t="s">
        <v>196</v>
      </c>
      <c r="C73" s="27" t="s">
        <v>207</v>
      </c>
      <c r="D73" s="30" t="s">
        <v>270</v>
      </c>
      <c r="E73" s="27" t="s">
        <v>92</v>
      </c>
      <c r="F73" s="30" t="s">
        <v>135</v>
      </c>
      <c r="G73" s="13" t="str">
        <f t="shared" si="2"/>
        <v>6.39/km</v>
      </c>
      <c r="H73" s="14">
        <f t="shared" si="3"/>
        <v>0.08033564814814816</v>
      </c>
      <c r="I73" s="14">
        <f>F73-INDEX($F$5:$F$125,MATCH(D73,$D$5:$D$125,0))</f>
        <v>0</v>
      </c>
    </row>
    <row r="74" spans="1:9" ht="15" customHeight="1">
      <c r="A74" s="13">
        <v>70</v>
      </c>
      <c r="B74" s="27" t="s">
        <v>274</v>
      </c>
      <c r="C74" s="27" t="s">
        <v>243</v>
      </c>
      <c r="D74" s="30" t="s">
        <v>252</v>
      </c>
      <c r="E74" s="27" t="s">
        <v>76</v>
      </c>
      <c r="F74" s="30" t="s">
        <v>136</v>
      </c>
      <c r="G74" s="13" t="str">
        <f t="shared" si="2"/>
        <v>6.40/km</v>
      </c>
      <c r="H74" s="14">
        <f t="shared" si="3"/>
        <v>0.08089120370370369</v>
      </c>
      <c r="I74" s="14">
        <f>F74-INDEX($F$5:$F$125,MATCH(D74,$D$5:$D$125,0))</f>
        <v>0.05744212962962961</v>
      </c>
    </row>
    <row r="75" spans="1:9" ht="15" customHeight="1">
      <c r="A75" s="13">
        <v>71</v>
      </c>
      <c r="B75" s="27" t="s">
        <v>137</v>
      </c>
      <c r="C75" s="27" t="s">
        <v>138</v>
      </c>
      <c r="D75" s="30" t="s">
        <v>251</v>
      </c>
      <c r="E75" s="27" t="s">
        <v>104</v>
      </c>
      <c r="F75" s="30" t="s">
        <v>139</v>
      </c>
      <c r="G75" s="13" t="str">
        <f t="shared" si="2"/>
        <v>6.54/km</v>
      </c>
      <c r="H75" s="14">
        <f t="shared" si="3"/>
        <v>0.08788194444444446</v>
      </c>
      <c r="I75" s="14">
        <f>F75-INDEX($F$5:$F$125,MATCH(D75,$D$5:$D$125,0))</f>
        <v>0.07168981481481485</v>
      </c>
    </row>
    <row r="76" spans="1:9" ht="15" customHeight="1">
      <c r="A76" s="13">
        <v>72</v>
      </c>
      <c r="B76" s="27" t="s">
        <v>140</v>
      </c>
      <c r="C76" s="27" t="s">
        <v>234</v>
      </c>
      <c r="D76" s="30" t="s">
        <v>253</v>
      </c>
      <c r="E76" s="27" t="s">
        <v>93</v>
      </c>
      <c r="F76" s="30" t="s">
        <v>141</v>
      </c>
      <c r="G76" s="13" t="str">
        <f t="shared" si="2"/>
        <v>6.54/km</v>
      </c>
      <c r="H76" s="14">
        <f t="shared" si="3"/>
        <v>0.08767361111111109</v>
      </c>
      <c r="I76" s="14">
        <f>F76-INDEX($F$5:$F$125,MATCH(D76,$D$5:$D$125,0))</f>
        <v>0.07461805555555556</v>
      </c>
    </row>
    <row r="77" spans="1:9" ht="15" customHeight="1">
      <c r="A77" s="13">
        <v>73</v>
      </c>
      <c r="B77" s="27" t="s">
        <v>142</v>
      </c>
      <c r="C77" s="27" t="s">
        <v>210</v>
      </c>
      <c r="D77" s="30" t="s">
        <v>252</v>
      </c>
      <c r="E77" s="27" t="s">
        <v>35</v>
      </c>
      <c r="F77" s="30" t="s">
        <v>143</v>
      </c>
      <c r="G77" s="13" t="str">
        <f t="shared" si="2"/>
        <v>7.07/km</v>
      </c>
      <c r="H77" s="14">
        <f t="shared" si="3"/>
        <v>0.0943634259259259</v>
      </c>
      <c r="I77" s="14">
        <f>F77-INDEX($F$5:$F$125,MATCH(D77,$D$5:$D$125,0))</f>
        <v>0.07091435185185183</v>
      </c>
    </row>
    <row r="78" spans="1:9" ht="15" customHeight="1">
      <c r="A78" s="13">
        <v>74</v>
      </c>
      <c r="B78" s="27" t="s">
        <v>144</v>
      </c>
      <c r="C78" s="27" t="s">
        <v>145</v>
      </c>
      <c r="D78" s="30" t="s">
        <v>252</v>
      </c>
      <c r="E78" s="27" t="s">
        <v>35</v>
      </c>
      <c r="F78" s="30" t="s">
        <v>146</v>
      </c>
      <c r="G78" s="13" t="str">
        <f t="shared" si="2"/>
        <v>7.09/km</v>
      </c>
      <c r="H78" s="14">
        <f t="shared" si="3"/>
        <v>0.09511574074074074</v>
      </c>
      <c r="I78" s="14">
        <f>F78-INDEX($F$5:$F$125,MATCH(D78,$D$5:$D$125,0))</f>
        <v>0.07166666666666666</v>
      </c>
    </row>
    <row r="79" spans="1:9" ht="15" customHeight="1">
      <c r="A79" s="13">
        <v>75</v>
      </c>
      <c r="B79" s="27" t="s">
        <v>205</v>
      </c>
      <c r="C79" s="27" t="s">
        <v>191</v>
      </c>
      <c r="D79" s="30" t="s">
        <v>258</v>
      </c>
      <c r="E79" s="27" t="s">
        <v>147</v>
      </c>
      <c r="F79" s="30" t="s">
        <v>148</v>
      </c>
      <c r="G79" s="13" t="str">
        <f t="shared" si="2"/>
        <v>7.10/km</v>
      </c>
      <c r="H79" s="14">
        <f t="shared" si="3"/>
        <v>0.0956712962962963</v>
      </c>
      <c r="I79" s="14">
        <f>F79-INDEX($F$5:$F$125,MATCH(D79,$D$5:$D$125,0))</f>
        <v>0</v>
      </c>
    </row>
    <row r="80" spans="1:9" ht="15" customHeight="1">
      <c r="A80" s="13">
        <v>76</v>
      </c>
      <c r="B80" s="27" t="s">
        <v>149</v>
      </c>
      <c r="C80" s="27" t="s">
        <v>272</v>
      </c>
      <c r="D80" s="30" t="s">
        <v>265</v>
      </c>
      <c r="E80" s="27" t="s">
        <v>89</v>
      </c>
      <c r="F80" s="30" t="s">
        <v>150</v>
      </c>
      <c r="G80" s="13" t="str">
        <f t="shared" si="2"/>
        <v>7.15/km</v>
      </c>
      <c r="H80" s="14">
        <f t="shared" si="3"/>
        <v>0.09781250000000001</v>
      </c>
      <c r="I80" s="14">
        <f>F80-INDEX($F$5:$F$125,MATCH(D80,$D$5:$D$125,0))</f>
        <v>0.03663194444444448</v>
      </c>
    </row>
    <row r="81" spans="1:9" ht="15" customHeight="1">
      <c r="A81" s="13">
        <v>77</v>
      </c>
      <c r="B81" s="27" t="s">
        <v>151</v>
      </c>
      <c r="C81" s="27" t="s">
        <v>232</v>
      </c>
      <c r="D81" s="30" t="s">
        <v>251</v>
      </c>
      <c r="E81" s="27" t="s">
        <v>152</v>
      </c>
      <c r="F81" s="30" t="s">
        <v>153</v>
      </c>
      <c r="G81" s="13" t="str">
        <f t="shared" si="2"/>
        <v>7.25/km</v>
      </c>
      <c r="H81" s="14">
        <f t="shared" si="3"/>
        <v>0.10273148148148147</v>
      </c>
      <c r="I81" s="14">
        <f>F81-INDEX($F$5:$F$125,MATCH(D81,$D$5:$D$125,0))</f>
        <v>0.08653935185185185</v>
      </c>
    </row>
    <row r="82" spans="1:9" ht="15" customHeight="1">
      <c r="A82" s="13">
        <v>78</v>
      </c>
      <c r="B82" s="27" t="s">
        <v>154</v>
      </c>
      <c r="C82" s="27" t="s">
        <v>273</v>
      </c>
      <c r="D82" s="30" t="s">
        <v>266</v>
      </c>
      <c r="E82" s="27" t="s">
        <v>155</v>
      </c>
      <c r="F82" s="30" t="s">
        <v>156</v>
      </c>
      <c r="G82" s="13" t="str">
        <f t="shared" si="2"/>
        <v>7.24/km</v>
      </c>
      <c r="H82" s="14">
        <f t="shared" si="3"/>
        <v>0.10265046296296294</v>
      </c>
      <c r="I82" s="14">
        <f>F82-INDEX($F$5:$F$125,MATCH(D82,$D$5:$D$125,0))</f>
        <v>0</v>
      </c>
    </row>
    <row r="83" spans="1:9" ht="15" customHeight="1">
      <c r="A83" s="16">
        <v>79</v>
      </c>
      <c r="B83" s="28" t="s">
        <v>157</v>
      </c>
      <c r="C83" s="28" t="s">
        <v>158</v>
      </c>
      <c r="D83" s="31" t="s">
        <v>254</v>
      </c>
      <c r="E83" s="28" t="s">
        <v>35</v>
      </c>
      <c r="F83" s="31" t="s">
        <v>159</v>
      </c>
      <c r="G83" s="16" t="str">
        <f t="shared" si="2"/>
        <v>7.38/km</v>
      </c>
      <c r="H83" s="17">
        <f t="shared" si="3"/>
        <v>0.10906249999999999</v>
      </c>
      <c r="I83" s="17">
        <f>F83-INDEX($F$5:$F$125,MATCH(D83,$D$5:$D$125,0))</f>
        <v>0.05467592592592593</v>
      </c>
    </row>
  </sheetData>
  <autoFilter ref="A4:I83"/>
  <mergeCells count="3">
    <mergeCell ref="A1:I1"/>
    <mergeCell ref="A2:I2"/>
    <mergeCell ref="A3:G3"/>
  </mergeCells>
  <hyperlinks>
    <hyperlink ref="C61" r:id="rId1" display="http://www.tds-live.com/ns/index.jsp?login=&amp;password=&amp;is_domenica=-1&amp;nextRaceId=&amp;dpbib=&amp;dpcat=&amp;dpsex=&amp;serviziol=null&amp;id=5840&amp;pageType=1&amp;servizio=000&amp;locale=1040"/>
    <hyperlink ref="C62" r:id="rId2" display="http://www.tds-live.com/ns/index.jsp?login=&amp;password=&amp;is_domenica=-1&amp;nextRaceId=&amp;dpbib=&amp;dpcat=&amp;dpsex=&amp;serviziol=null&amp;id=5840&amp;pageType=1&amp;servizio=000&amp;locale=1040"/>
    <hyperlink ref="C63" r:id="rId3" display="http://www.tds-live.com/ns/index.jsp?login=&amp;password=&amp;is_domenica=-1&amp;nextRaceId=&amp;dpbib=&amp;dpcat=&amp;dpsex=&amp;serviziol=null&amp;id=5840&amp;pageType=1&amp;servizio=000&amp;locale=1040"/>
    <hyperlink ref="C64" r:id="rId4" display="http://www.tds-live.com/ns/index.jsp?login=&amp;password=&amp;is_domenica=-1&amp;nextRaceId=&amp;dpbib=&amp;dpcat=&amp;dpsex=&amp;serviziol=null&amp;id=5840&amp;pageType=1&amp;servizio=000&amp;locale=1040"/>
    <hyperlink ref="C65" r:id="rId5" display="http://www.tds-live.com/ns/index.jsp?login=&amp;password=&amp;is_domenica=-1&amp;nextRaceId=&amp;dpbib=&amp;dpcat=&amp;dpsex=&amp;serviziol=null&amp;id=5840&amp;pageType=1&amp;servizio=000&amp;locale=1040"/>
    <hyperlink ref="C66" r:id="rId6" display="http://www.tds-live.com/ns/index.jsp?login=&amp;password=&amp;is_domenica=-1&amp;nextRaceId=&amp;dpbib=&amp;dpcat=&amp;dpsex=&amp;serviziol=null&amp;id=5840&amp;pageType=1&amp;servizio=000&amp;locale=1040"/>
    <hyperlink ref="C67" r:id="rId7" display="http://www.tds-live.com/ns/index.jsp?login=&amp;password=&amp;is_domenica=-1&amp;nextRaceId=&amp;dpbib=&amp;dpcat=&amp;dpsex=&amp;serviziol=null&amp;id=5840&amp;pageType=1&amp;servizio=000&amp;locale=1040"/>
    <hyperlink ref="C68" r:id="rId8" display="http://www.tds-live.com/ns/index.jsp?login=&amp;password=&amp;is_domenica=-1&amp;nextRaceId=&amp;dpbib=&amp;dpcat=&amp;dpsex=&amp;serviziol=null&amp;id=5840&amp;pageType=1&amp;servizio=000&amp;locale=1040"/>
    <hyperlink ref="C69" r:id="rId9" display="http://www.tds-live.com/ns/index.jsp?login=&amp;password=&amp;is_domenica=-1&amp;nextRaceId=&amp;dpbib=&amp;dpcat=&amp;dpsex=&amp;serviziol=null&amp;id=5840&amp;pageType=1&amp;servizio=000&amp;locale=1040"/>
    <hyperlink ref="C70" r:id="rId10" display="http://www.tds-live.com/ns/index.jsp?login=&amp;password=&amp;is_domenica=-1&amp;nextRaceId=&amp;dpbib=&amp;dpcat=&amp;dpsex=&amp;serviziol=null&amp;id=5840&amp;pageType=1&amp;servizio=000&amp;locale=1040"/>
    <hyperlink ref="C71" r:id="rId11" display="http://www.tds-live.com/ns/index.jsp?login=&amp;password=&amp;is_domenica=-1&amp;nextRaceId=&amp;dpbib=&amp;dpcat=&amp;dpsex=&amp;serviziol=null&amp;id=5840&amp;pageType=1&amp;servizio=000&amp;locale=1040"/>
    <hyperlink ref="C72" r:id="rId12" display="http://www.tds-live.com/ns/index.jsp?login=&amp;password=&amp;is_domenica=-1&amp;nextRaceId=&amp;dpbib=&amp;dpcat=&amp;dpsex=&amp;serviziol=null&amp;id=5840&amp;pageType=1&amp;servizio=000&amp;locale=1040"/>
    <hyperlink ref="C73" r:id="rId13" display="http://www.tds-live.com/ns/index.jsp?login=&amp;password=&amp;is_domenica=-1&amp;nextRaceId=&amp;dpbib=&amp;dpcat=&amp;dpsex=&amp;serviziol=null&amp;id=5840&amp;pageType=1&amp;servizio=000&amp;locale=1040"/>
    <hyperlink ref="C74" r:id="rId14" display="http://www.tds-live.com/ns/index.jsp?login=&amp;password=&amp;is_domenica=-1&amp;nextRaceId=&amp;dpbib=&amp;dpcat=&amp;dpsex=&amp;serviziol=null&amp;id=5840&amp;pageType=1&amp;servizio=000&amp;locale=1040"/>
    <hyperlink ref="C75" r:id="rId15" display="http://www.tds-live.com/ns/index.jsp?login=&amp;password=&amp;is_domenica=-1&amp;nextRaceId=&amp;dpbib=&amp;dpcat=&amp;dpsex=&amp;serviziol=null&amp;id=5840&amp;pageType=1&amp;servizio=000&amp;locale=1040"/>
    <hyperlink ref="C76" r:id="rId16" display="http://www.tds-live.com/ns/index.jsp?login=&amp;password=&amp;is_domenica=-1&amp;nextRaceId=&amp;dpbib=&amp;dpcat=&amp;dpsex=&amp;serviziol=null&amp;id=5840&amp;pageType=1&amp;servizio=000&amp;locale=1040"/>
  </hyperlink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7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workbookViewId="0" topLeftCell="A1">
      <pane ySplit="3" topLeftCell="BM4" activePane="bottomLeft" state="frozen"/>
      <selection pane="topLeft" activeCell="A1" sqref="A1"/>
      <selection pane="bottomLeft" activeCell="H11" sqref="H11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3" t="str">
        <f>Individuale!A1</f>
        <v>Maratona di Palermo</v>
      </c>
      <c r="B1" s="23"/>
      <c r="C1" s="23"/>
    </row>
    <row r="2" spans="1:3" ht="42" customHeight="1">
      <c r="A2" s="24" t="str">
        <f>Individuale!A3&amp;" km. "&amp;Individuale!I3</f>
        <v>Palermo (PA) Italia - Domenica 17/11/2013 km. 42,195</v>
      </c>
      <c r="B2" s="24"/>
      <c r="C2" s="24"/>
    </row>
    <row r="3" spans="1:3" ht="24.75" customHeight="1">
      <c r="A3" s="18" t="s">
        <v>218</v>
      </c>
      <c r="B3" s="19" t="s">
        <v>222</v>
      </c>
      <c r="C3" s="19" t="s">
        <v>216</v>
      </c>
    </row>
    <row r="4" spans="1:3" ht="15" customHeight="1">
      <c r="A4" s="10">
        <v>1</v>
      </c>
      <c r="B4" s="26" t="s">
        <v>37</v>
      </c>
      <c r="C4" s="32">
        <v>7</v>
      </c>
    </row>
    <row r="5" spans="1:3" ht="15" customHeight="1">
      <c r="A5" s="13">
        <v>2</v>
      </c>
      <c r="B5" s="27" t="s">
        <v>35</v>
      </c>
      <c r="C5" s="33">
        <v>7</v>
      </c>
    </row>
    <row r="6" spans="1:3" ht="15" customHeight="1">
      <c r="A6" s="13">
        <v>3</v>
      </c>
      <c r="B6" s="27" t="s">
        <v>30</v>
      </c>
      <c r="C6" s="33">
        <v>7</v>
      </c>
    </row>
    <row r="7" spans="1:3" ht="15" customHeight="1">
      <c r="A7" s="13">
        <v>4</v>
      </c>
      <c r="B7" s="27" t="s">
        <v>76</v>
      </c>
      <c r="C7" s="33">
        <v>5</v>
      </c>
    </row>
    <row r="8" spans="1:3" ht="15" customHeight="1">
      <c r="A8" s="13">
        <v>5</v>
      </c>
      <c r="B8" s="27" t="s">
        <v>275</v>
      </c>
      <c r="C8" s="33">
        <v>5</v>
      </c>
    </row>
    <row r="9" spans="1:3" ht="15" customHeight="1">
      <c r="A9" s="13">
        <v>6</v>
      </c>
      <c r="B9" s="27" t="s">
        <v>7</v>
      </c>
      <c r="C9" s="33">
        <v>4</v>
      </c>
    </row>
    <row r="10" spans="1:3" ht="15" customHeight="1">
      <c r="A10" s="13">
        <v>7</v>
      </c>
      <c r="B10" s="27" t="s">
        <v>212</v>
      </c>
      <c r="C10" s="33">
        <v>3</v>
      </c>
    </row>
    <row r="11" spans="1:3" ht="15" customHeight="1">
      <c r="A11" s="13">
        <v>8</v>
      </c>
      <c r="B11" s="27" t="s">
        <v>104</v>
      </c>
      <c r="C11" s="33">
        <v>3</v>
      </c>
    </row>
    <row r="12" spans="1:3" ht="15" customHeight="1">
      <c r="A12" s="13">
        <v>9</v>
      </c>
      <c r="B12" s="27" t="s">
        <v>89</v>
      </c>
      <c r="C12" s="33">
        <v>2</v>
      </c>
    </row>
    <row r="13" spans="1:3" ht="15" customHeight="1">
      <c r="A13" s="13">
        <v>10</v>
      </c>
      <c r="B13" s="27" t="s">
        <v>92</v>
      </c>
      <c r="C13" s="33">
        <v>2</v>
      </c>
    </row>
    <row r="14" spans="1:3" ht="15" customHeight="1">
      <c r="A14" s="13">
        <v>11</v>
      </c>
      <c r="B14" s="27" t="s">
        <v>93</v>
      </c>
      <c r="C14" s="33">
        <v>2</v>
      </c>
    </row>
    <row r="15" spans="1:3" ht="15" customHeight="1">
      <c r="A15" s="13">
        <v>12</v>
      </c>
      <c r="B15" s="27" t="s">
        <v>96</v>
      </c>
      <c r="C15" s="33">
        <v>1</v>
      </c>
    </row>
    <row r="16" spans="1:3" ht="15" customHeight="1">
      <c r="A16" s="13">
        <v>13</v>
      </c>
      <c r="B16" s="27" t="s">
        <v>77</v>
      </c>
      <c r="C16" s="33">
        <v>1</v>
      </c>
    </row>
    <row r="17" spans="1:3" ht="15" customHeight="1">
      <c r="A17" s="13">
        <v>14</v>
      </c>
      <c r="B17" s="27" t="s">
        <v>4</v>
      </c>
      <c r="C17" s="33">
        <v>1</v>
      </c>
    </row>
    <row r="18" spans="1:3" ht="15" customHeight="1">
      <c r="A18" s="13">
        <v>15</v>
      </c>
      <c r="B18" s="27" t="s">
        <v>118</v>
      </c>
      <c r="C18" s="33">
        <v>1</v>
      </c>
    </row>
    <row r="19" spans="1:3" ht="15" customHeight="1">
      <c r="A19" s="13">
        <v>16</v>
      </c>
      <c r="B19" s="27" t="s">
        <v>99</v>
      </c>
      <c r="C19" s="33">
        <v>1</v>
      </c>
    </row>
    <row r="20" spans="1:3" ht="15" customHeight="1">
      <c r="A20" s="13">
        <v>17</v>
      </c>
      <c r="B20" s="27" t="s">
        <v>155</v>
      </c>
      <c r="C20" s="33">
        <v>1</v>
      </c>
    </row>
    <row r="21" spans="1:3" ht="15" customHeight="1">
      <c r="A21" s="13">
        <v>18</v>
      </c>
      <c r="B21" s="27" t="s">
        <v>13</v>
      </c>
      <c r="C21" s="33">
        <v>1</v>
      </c>
    </row>
    <row r="22" spans="1:3" ht="15" customHeight="1">
      <c r="A22" s="13">
        <v>19</v>
      </c>
      <c r="B22" s="27" t="s">
        <v>44</v>
      </c>
      <c r="C22" s="33">
        <v>1</v>
      </c>
    </row>
    <row r="23" spans="1:3" ht="15" customHeight="1">
      <c r="A23" s="13">
        <v>20</v>
      </c>
      <c r="B23" s="27" t="s">
        <v>11</v>
      </c>
      <c r="C23" s="33">
        <v>1</v>
      </c>
    </row>
    <row r="24" spans="1:3" ht="15" customHeight="1">
      <c r="A24" s="13">
        <v>21</v>
      </c>
      <c r="B24" s="27" t="s">
        <v>46</v>
      </c>
      <c r="C24" s="33">
        <v>1</v>
      </c>
    </row>
    <row r="25" spans="1:3" ht="15" customHeight="1">
      <c r="A25" s="13">
        <v>22</v>
      </c>
      <c r="B25" s="27" t="s">
        <v>147</v>
      </c>
      <c r="C25" s="33">
        <v>1</v>
      </c>
    </row>
    <row r="26" spans="1:3" ht="15" customHeight="1">
      <c r="A26" s="13">
        <v>23</v>
      </c>
      <c r="B26" s="27" t="s">
        <v>79</v>
      </c>
      <c r="C26" s="33">
        <v>1</v>
      </c>
    </row>
    <row r="27" spans="1:3" ht="15" customHeight="1">
      <c r="A27" s="13">
        <v>24</v>
      </c>
      <c r="B27" s="27" t="s">
        <v>20</v>
      </c>
      <c r="C27" s="33">
        <v>1</v>
      </c>
    </row>
    <row r="28" spans="1:3" ht="15" customHeight="1">
      <c r="A28" s="13">
        <v>25</v>
      </c>
      <c r="B28" s="27" t="s">
        <v>56</v>
      </c>
      <c r="C28" s="33">
        <v>1</v>
      </c>
    </row>
    <row r="29" spans="1:3" ht="15" customHeight="1">
      <c r="A29" s="13">
        <v>26</v>
      </c>
      <c r="B29" s="27" t="s">
        <v>69</v>
      </c>
      <c r="C29" s="33">
        <v>1</v>
      </c>
    </row>
    <row r="30" spans="1:3" ht="15" customHeight="1">
      <c r="A30" s="13">
        <v>27</v>
      </c>
      <c r="B30" s="27" t="s">
        <v>9</v>
      </c>
      <c r="C30" s="33">
        <v>1</v>
      </c>
    </row>
    <row r="31" spans="1:3" ht="15" customHeight="1">
      <c r="A31" s="13">
        <v>28</v>
      </c>
      <c r="B31" s="27" t="s">
        <v>49</v>
      </c>
      <c r="C31" s="33">
        <v>1</v>
      </c>
    </row>
    <row r="32" spans="1:3" ht="15" customHeight="1">
      <c r="A32" s="13">
        <v>29</v>
      </c>
      <c r="B32" s="27" t="s">
        <v>152</v>
      </c>
      <c r="C32" s="33">
        <v>1</v>
      </c>
    </row>
    <row r="33" spans="1:3" ht="15" customHeight="1">
      <c r="A33" s="13">
        <v>30</v>
      </c>
      <c r="B33" s="27" t="s">
        <v>22</v>
      </c>
      <c r="C33" s="33">
        <v>1</v>
      </c>
    </row>
    <row r="34" spans="1:3" ht="15" customHeight="1">
      <c r="A34" s="13">
        <v>31</v>
      </c>
      <c r="B34" s="27" t="s">
        <v>113</v>
      </c>
      <c r="C34" s="33">
        <v>1</v>
      </c>
    </row>
    <row r="35" spans="1:3" ht="15" customHeight="1">
      <c r="A35" s="13">
        <v>32</v>
      </c>
      <c r="B35" s="27" t="s">
        <v>110</v>
      </c>
      <c r="C35" s="33">
        <v>1</v>
      </c>
    </row>
    <row r="36" spans="1:3" ht="15" customHeight="1">
      <c r="A36" s="13">
        <v>33</v>
      </c>
      <c r="B36" s="27" t="s">
        <v>42</v>
      </c>
      <c r="C36" s="33">
        <v>1</v>
      </c>
    </row>
    <row r="37" spans="1:3" ht="15" customHeight="1">
      <c r="A37" s="13">
        <v>34</v>
      </c>
      <c r="B37" s="27" t="s">
        <v>84</v>
      </c>
      <c r="C37" s="33">
        <v>1</v>
      </c>
    </row>
    <row r="38" spans="1:3" ht="15" customHeight="1">
      <c r="A38" s="13">
        <v>35</v>
      </c>
      <c r="B38" s="27" t="s">
        <v>18</v>
      </c>
      <c r="C38" s="33">
        <v>1</v>
      </c>
    </row>
    <row r="39" spans="1:3" ht="15" customHeight="1">
      <c r="A39" s="13">
        <v>36</v>
      </c>
      <c r="B39" s="27" t="s">
        <v>71</v>
      </c>
      <c r="C39" s="33">
        <v>1</v>
      </c>
    </row>
    <row r="40" spans="1:3" ht="15" customHeight="1">
      <c r="A40" s="13">
        <v>37</v>
      </c>
      <c r="B40" s="27" t="s">
        <v>41</v>
      </c>
      <c r="C40" s="33">
        <v>1</v>
      </c>
    </row>
    <row r="41" spans="1:3" ht="15" customHeight="1">
      <c r="A41" s="13">
        <v>38</v>
      </c>
      <c r="B41" s="27" t="s">
        <v>28</v>
      </c>
      <c r="C41" s="33">
        <v>1</v>
      </c>
    </row>
    <row r="42" spans="1:3" ht="15" customHeight="1">
      <c r="A42" s="13">
        <v>39</v>
      </c>
      <c r="B42" s="27" t="s">
        <v>32</v>
      </c>
      <c r="C42" s="33">
        <v>1</v>
      </c>
    </row>
    <row r="43" spans="1:3" ht="15" customHeight="1">
      <c r="A43" s="13">
        <v>40</v>
      </c>
      <c r="B43" s="27" t="s">
        <v>64</v>
      </c>
      <c r="C43" s="33">
        <v>1</v>
      </c>
    </row>
    <row r="44" spans="1:3" ht="15" customHeight="1">
      <c r="A44" s="13">
        <v>41</v>
      </c>
      <c r="B44" s="27" t="s">
        <v>25</v>
      </c>
      <c r="C44" s="33">
        <v>1</v>
      </c>
    </row>
    <row r="45" spans="1:3" ht="15" customHeight="1">
      <c r="A45" s="13">
        <v>42</v>
      </c>
      <c r="B45" s="27" t="s">
        <v>188</v>
      </c>
      <c r="C45" s="33">
        <v>1</v>
      </c>
    </row>
    <row r="46" spans="1:3" ht="15" customHeight="1">
      <c r="A46" s="16">
        <v>43</v>
      </c>
      <c r="B46" s="28" t="s">
        <v>125</v>
      </c>
      <c r="C46" s="34">
        <v>1</v>
      </c>
    </row>
    <row r="47" ht="12.75">
      <c r="C47" s="2">
        <f>SUM(C4:C46)</f>
        <v>79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2013-11-18T14:08:41Z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