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<sst xmlns="http://schemas.openxmlformats.org/spreadsheetml/2006/main" count="365" uniqueCount="195">
  <si>
    <t>DI GIULIO</t>
  </si>
  <si>
    <t>CAVALLUCCI</t>
  </si>
  <si>
    <t>PETELLA</t>
  </si>
  <si>
    <t>MASSARELLI</t>
  </si>
  <si>
    <t>AGABITI</t>
  </si>
  <si>
    <t>VEROLI</t>
  </si>
  <si>
    <t>TARTAMELLI</t>
  </si>
  <si>
    <t>NICOSIA</t>
  </si>
  <si>
    <t>CAT. D</t>
  </si>
  <si>
    <t>O.S.O.</t>
  </si>
  <si>
    <t>FAVORITO</t>
  </si>
  <si>
    <t>SACCHI</t>
  </si>
  <si>
    <t>CAT. C</t>
  </si>
  <si>
    <t>PODISTICA CLT</t>
  </si>
  <si>
    <t>ATL. FALERIA</t>
  </si>
  <si>
    <t>RUNFOLA</t>
  </si>
  <si>
    <t>CAT. B</t>
  </si>
  <si>
    <t>ATL. VILLA DE SANTIS</t>
  </si>
  <si>
    <t>POMPILI</t>
  </si>
  <si>
    <t>POLOGRAFICO DELLO STATO</t>
  </si>
  <si>
    <t>TADDEI</t>
  </si>
  <si>
    <t>CAT. A</t>
  </si>
  <si>
    <t>ATLETICA DI MARCO SPORT</t>
  </si>
  <si>
    <t>D'URSO</t>
  </si>
  <si>
    <t>INDIVIDUALE</t>
  </si>
  <si>
    <t>COLLOCA</t>
  </si>
  <si>
    <t>NESTA</t>
  </si>
  <si>
    <t>TARCISIO</t>
  </si>
  <si>
    <t>CAT. F</t>
  </si>
  <si>
    <t>BOCCIALONI</t>
  </si>
  <si>
    <t>CAT. E</t>
  </si>
  <si>
    <t>ASD GIOIA SANNITICA</t>
  </si>
  <si>
    <t>CITTA' DUCALE RUNNERS</t>
  </si>
  <si>
    <t>POL. INTERAMNA</t>
  </si>
  <si>
    <t>ANGELUCCI</t>
  </si>
  <si>
    <t>MALVENO</t>
  </si>
  <si>
    <t>OLIVIERO</t>
  </si>
  <si>
    <t>CAT. G</t>
  </si>
  <si>
    <t>U.S. ROMA 83</t>
  </si>
  <si>
    <t>MOUHJI</t>
  </si>
  <si>
    <t>YOUSSEF</t>
  </si>
  <si>
    <t>IL CAMPANILE ASSOCIAZIONE</t>
  </si>
  <si>
    <t>SERPI</t>
  </si>
  <si>
    <t>GDF VILLA SPADA</t>
  </si>
  <si>
    <t>LITI</t>
  </si>
  <si>
    <t>BARTOLINI</t>
  </si>
  <si>
    <t>SALVATI</t>
  </si>
  <si>
    <t>ASD PONTE DI NONA</t>
  </si>
  <si>
    <t>COLLETTI</t>
  </si>
  <si>
    <t>SPIDONI</t>
  </si>
  <si>
    <t>MANUELE</t>
  </si>
  <si>
    <t>ATLETICA CIMINA</t>
  </si>
  <si>
    <t>GREGORI</t>
  </si>
  <si>
    <t>WOYCIECH</t>
  </si>
  <si>
    <t>SZWARC</t>
  </si>
  <si>
    <t>MUTI</t>
  </si>
  <si>
    <t>SATRINI GROUP ATHLETI TREVI</t>
  </si>
  <si>
    <t>PIPINI</t>
  </si>
  <si>
    <t>CAT. H</t>
  </si>
  <si>
    <t>GRAPPOLI</t>
  </si>
  <si>
    <t>GS AMLETO MONTI</t>
  </si>
  <si>
    <t>ZUCCARINO</t>
  </si>
  <si>
    <t>PODISTICA INTERAMNA</t>
  </si>
  <si>
    <t>PAONE</t>
  </si>
  <si>
    <t>S.S. LAZIO</t>
  </si>
  <si>
    <t>LETIZIA</t>
  </si>
  <si>
    <t>CAT. L</t>
  </si>
  <si>
    <t>PULIMANTI</t>
  </si>
  <si>
    <t>ALTO LAZIO ASD</t>
  </si>
  <si>
    <t>SORDINI</t>
  </si>
  <si>
    <t>ASD ATLETICA ORTE</t>
  </si>
  <si>
    <t>ZAPPALA'</t>
  </si>
  <si>
    <t>ADONE</t>
  </si>
  <si>
    <t>EMORE</t>
  </si>
  <si>
    <t>CILIBERTI</t>
  </si>
  <si>
    <t>LIBERATLETICA</t>
  </si>
  <si>
    <t>BROCCOLETTI</t>
  </si>
  <si>
    <t>CARIRI</t>
  </si>
  <si>
    <t>PLACIDI</t>
  </si>
  <si>
    <t>ASD RIMBALZIANO</t>
  </si>
  <si>
    <t>ANGELONI</t>
  </si>
  <si>
    <t>LIDONNICI</t>
  </si>
  <si>
    <t>BIGARONI</t>
  </si>
  <si>
    <t>DELLA ROSA</t>
  </si>
  <si>
    <t>MILITELLO</t>
  </si>
  <si>
    <t>DE MAGGI</t>
  </si>
  <si>
    <t>AMATORI CATELFUSANO</t>
  </si>
  <si>
    <t>DI PAOLO</t>
  </si>
  <si>
    <t>VENTURI</t>
  </si>
  <si>
    <t>VOLTERO</t>
  </si>
  <si>
    <t>CLEMENTINI</t>
  </si>
  <si>
    <t>ASD FIANO ROMANO</t>
  </si>
  <si>
    <t>QUADRACCIA</t>
  </si>
  <si>
    <t>IVANO</t>
  </si>
  <si>
    <t>BLOM</t>
  </si>
  <si>
    <t>MAJ-LIS</t>
  </si>
  <si>
    <t>CAT. M</t>
  </si>
  <si>
    <t>CANTIANI</t>
  </si>
  <si>
    <t>BRANCHI</t>
  </si>
  <si>
    <t>PODISTICA CARSUALE TERNI</t>
  </si>
  <si>
    <t>SCOPPETTUOLO</t>
  </si>
  <si>
    <t>NORENCO</t>
  </si>
  <si>
    <t>NATALIJIA</t>
  </si>
  <si>
    <t>ATL. E VITA</t>
  </si>
  <si>
    <t>LONGHI</t>
  </si>
  <si>
    <t>DI ROSA</t>
  </si>
  <si>
    <t>CAT. I</t>
  </si>
  <si>
    <t>K42</t>
  </si>
  <si>
    <t>FOSSATELLI</t>
  </si>
  <si>
    <t>LIZZIO</t>
  </si>
  <si>
    <t>ASD ATLETICA SABAUDIA</t>
  </si>
  <si>
    <t>BATTELLI</t>
  </si>
  <si>
    <t>NISINI</t>
  </si>
  <si>
    <t>CAROLINA</t>
  </si>
  <si>
    <t>AMATORI PODISTICA TERNI</t>
  </si>
  <si>
    <t>GEMMA</t>
  </si>
  <si>
    <t>DELL'ORSO</t>
  </si>
  <si>
    <t>NAPOLITANO</t>
  </si>
  <si>
    <t>BARBOSA DEL BIANCO</t>
  </si>
  <si>
    <t>MARIA VALDINETTI</t>
  </si>
  <si>
    <t>PALAZZO</t>
  </si>
  <si>
    <t>VINICIO</t>
  </si>
  <si>
    <t>LINA</t>
  </si>
  <si>
    <t>MACCHIONI</t>
  </si>
  <si>
    <t>LIBERI PODISTI ORIOLO ROMANO</t>
  </si>
  <si>
    <r>
      <t xml:space="preserve">Trofeo Ocricolum </t>
    </r>
    <r>
      <rPr>
        <i/>
        <sz val="18"/>
        <rFont val="Arial"/>
        <family val="2"/>
      </rPr>
      <t>1ª edizione</t>
    </r>
  </si>
  <si>
    <t>Otricoli (TR) Italia - Sabato 22/05/2010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</si>
  <si>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</si>
  <si>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</si>
  <si>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</si>
  <si>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</si>
  <si>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</si>
  <si>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</si>
  <si>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</si>
  <si>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</si>
  <si>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</si>
  <si>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</si>
  <si>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</si>
  <si>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FRANCESCO</t>
  </si>
  <si>
    <t>DARIO</t>
  </si>
  <si>
    <t>GIOVANNI</t>
  </si>
  <si>
    <t>GIUSEPPE</t>
  </si>
  <si>
    <t>DE SANTIS</t>
  </si>
  <si>
    <t>PAOLO</t>
  </si>
  <si>
    <t>LUCIANO</t>
  </si>
  <si>
    <t>GIANLUCA</t>
  </si>
  <si>
    <t>ALBERTO</t>
  </si>
  <si>
    <t>CARLO</t>
  </si>
  <si>
    <t>LORENZO</t>
  </si>
  <si>
    <t>STEFANO</t>
  </si>
  <si>
    <t>ALESSANDRO</t>
  </si>
  <si>
    <t>ROBERTO</t>
  </si>
  <si>
    <t>FABIO</t>
  </si>
  <si>
    <t>MAURIZIO</t>
  </si>
  <si>
    <t>MARCO</t>
  </si>
  <si>
    <t>DANIELE</t>
  </si>
  <si>
    <t>ANDREA</t>
  </si>
  <si>
    <t>PASQUALE</t>
  </si>
  <si>
    <t>SALVATORE</t>
  </si>
  <si>
    <t>MASSIMILIANO</t>
  </si>
  <si>
    <t>VINCENZO</t>
  </si>
  <si>
    <t>MARIO</t>
  </si>
  <si>
    <t>SANDRO</t>
  </si>
  <si>
    <t>RICCARDO</t>
  </si>
  <si>
    <t>VALERIO</t>
  </si>
  <si>
    <t>ANGELO</t>
  </si>
  <si>
    <t>ELISABETTA</t>
  </si>
  <si>
    <t>GIORGIO</t>
  </si>
  <si>
    <t>TIZIANO</t>
  </si>
  <si>
    <t>LEONARDI</t>
  </si>
  <si>
    <t>TOP RUNNERS VELLETRI</t>
  </si>
  <si>
    <t>DANILO</t>
  </si>
  <si>
    <t>BRUNO</t>
  </si>
  <si>
    <t>GIANNI</t>
  </si>
  <si>
    <t>EMANUELE</t>
  </si>
  <si>
    <t>RAFFAELE</t>
  </si>
  <si>
    <t>FEDERICO</t>
  </si>
  <si>
    <t>SERGIO</t>
  </si>
  <si>
    <t>FERDINANDO</t>
  </si>
  <si>
    <t>LANFRANCO</t>
  </si>
  <si>
    <t>RUNNERS SAN GEMINI</t>
  </si>
  <si>
    <t>LEONARDO</t>
  </si>
  <si>
    <t>BOCCACCI</t>
  </si>
  <si>
    <t>SPAZIANI</t>
  </si>
  <si>
    <t>FRANCESCONI</t>
  </si>
  <si>
    <t>GINO</t>
  </si>
  <si>
    <t>BERNARDINI</t>
  </si>
  <si>
    <t>DIONISI</t>
  </si>
  <si>
    <t>MATTEO</t>
  </si>
  <si>
    <t>SANTINI</t>
  </si>
  <si>
    <t>DAVID</t>
  </si>
  <si>
    <t>EMANUELA</t>
  </si>
  <si>
    <t>BELLUCCI</t>
  </si>
  <si>
    <t>SCIPIONI</t>
  </si>
  <si>
    <t>GRASSO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</si>
</sst>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125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126</v>
      </c>
      <c r="B2" s="36"/>
      <c r="C2" s="36"/>
      <c r="D2" s="36"/>
      <c r="E2" s="36"/>
      <c r="F2" s="36"/>
      <c r="G2" s="37"/>
      <c r="H2" s="5" t="s">
        <v>127</v>
      </c>
      <c r="I2" s="6">
        <v>8</v>
      </c>
    </row>
    <row r="3" spans="1:9" ht="37.5" customHeight="1" thickBot="1">
      <c r="A3" s="14" t="s">
        <v>128</v>
      </c>
      <c r="B3" s="7" t="s">
        <v>129</v>
      </c>
      <c r="C3" s="8" t="s">
        <v>130</v>
      </c>
      <c r="D3" s="8" t="s">
        <v>131</v>
      </c>
      <c r="E3" s="9" t="s">
        <v>132</v>
      </c>
      <c r="F3" s="10" t="s">
        <v>133</v>
      </c>
      <c r="G3" s="10" t="s">
        <v>134</v>
      </c>
      <c r="H3" s="10" t="s">
        <v>135</v>
      </c>
      <c r="I3" s="11" t="s">
        <v>136</v>
      </c>
    </row>
    <row r="4" spans="1:9" s="1" customFormat="1" ht="15" customHeight="1">
      <c r="A4" s="15">
        <v>1</v>
      </c>
      <c r="B4" s="27" t="s">
        <v>7</v>
      </c>
      <c r="C4" s="27" t="s">
        <v>158</v>
      </c>
      <c r="D4" s="27" t="s">
        <v>8</v>
      </c>
      <c r="E4" s="27" t="s">
        <v>9</v>
      </c>
      <c r="F4" s="28">
        <v>0.01986111111111111</v>
      </c>
      <c r="G4" s="16" t="str">
        <f aca="true" t="shared" si="0" ref="G4:G67">TEXT(INT((HOUR(F4)*3600+MINUTE(F4)*60+SECOND(F4))/$I$2/60),"0")&amp;"."&amp;TEXT(MOD((HOUR(F4)*3600+MINUTE(F4)*60+SECOND(F4))/$I$2,60),"00")&amp;"/km"</f>
        <v>3.35/km</v>
      </c>
      <c r="H4" s="17">
        <f aca="true" t="shared" si="1" ref="H4:H31">F4-$F$4</f>
        <v>0</v>
      </c>
      <c r="I4" s="17">
        <f>F4-INDEX($F$4:$F$1023,MATCH(D4,$D$4:$D$1023,0))</f>
        <v>0</v>
      </c>
    </row>
    <row r="5" spans="1:9" s="1" customFormat="1" ht="15" customHeight="1">
      <c r="A5" s="18">
        <v>2</v>
      </c>
      <c r="B5" s="21" t="s">
        <v>10</v>
      </c>
      <c r="C5" s="21" t="s">
        <v>154</v>
      </c>
      <c r="D5" s="21" t="s">
        <v>8</v>
      </c>
      <c r="E5" s="21" t="s">
        <v>180</v>
      </c>
      <c r="F5" s="29">
        <v>0.02034722222222222</v>
      </c>
      <c r="G5" s="19" t="str">
        <f t="shared" si="0"/>
        <v>3.40/km</v>
      </c>
      <c r="H5" s="20">
        <f t="shared" si="1"/>
        <v>0.00048611111111111077</v>
      </c>
      <c r="I5" s="20">
        <f>F5-INDEX($F$4:$F$1023,MATCH(D5,$D$4:$D$1023,0))</f>
        <v>0.00048611111111111077</v>
      </c>
    </row>
    <row r="6" spans="1:9" s="1" customFormat="1" ht="15" customHeight="1">
      <c r="A6" s="18">
        <v>3</v>
      </c>
      <c r="B6" s="21" t="s">
        <v>11</v>
      </c>
      <c r="C6" s="21" t="s">
        <v>151</v>
      </c>
      <c r="D6" s="21" t="s">
        <v>12</v>
      </c>
      <c r="E6" s="21" t="s">
        <v>13</v>
      </c>
      <c r="F6" s="29">
        <v>0.02101851851851852</v>
      </c>
      <c r="G6" s="19" t="str">
        <f t="shared" si="0"/>
        <v>3.47/km</v>
      </c>
      <c r="H6" s="20">
        <f t="shared" si="1"/>
        <v>0.001157407407407409</v>
      </c>
      <c r="I6" s="20">
        <f>F6-INDEX($F$4:$F$1023,MATCH(D6,$D$4:$D$1023,0))</f>
        <v>0</v>
      </c>
    </row>
    <row r="7" spans="1:9" s="1" customFormat="1" ht="15" customHeight="1">
      <c r="A7" s="18">
        <v>4</v>
      </c>
      <c r="B7" s="21" t="s">
        <v>0</v>
      </c>
      <c r="C7" s="21" t="s">
        <v>138</v>
      </c>
      <c r="D7" s="21" t="s">
        <v>12</v>
      </c>
      <c r="E7" s="21" t="s">
        <v>14</v>
      </c>
      <c r="F7" s="29">
        <v>0.021284722222222222</v>
      </c>
      <c r="G7" s="19" t="str">
        <f t="shared" si="0"/>
        <v>3.50/km</v>
      </c>
      <c r="H7" s="20">
        <f t="shared" si="1"/>
        <v>0.0014236111111111116</v>
      </c>
      <c r="I7" s="20">
        <f>F7-INDEX($F$4:$F$1023,MATCH(D7,$D$4:$D$1023,0))</f>
        <v>0.0002662037037037025</v>
      </c>
    </row>
    <row r="8" spans="1:9" s="1" customFormat="1" ht="15" customHeight="1">
      <c r="A8" s="18">
        <v>5</v>
      </c>
      <c r="B8" s="21" t="s">
        <v>15</v>
      </c>
      <c r="C8" s="21" t="s">
        <v>151</v>
      </c>
      <c r="D8" s="21" t="s">
        <v>16</v>
      </c>
      <c r="E8" s="21" t="s">
        <v>17</v>
      </c>
      <c r="F8" s="29">
        <v>0.021319444444444443</v>
      </c>
      <c r="G8" s="19" t="str">
        <f t="shared" si="0"/>
        <v>3.50/km</v>
      </c>
      <c r="H8" s="20">
        <f t="shared" si="1"/>
        <v>0.0014583333333333323</v>
      </c>
      <c r="I8" s="20">
        <f>F8-INDEX($F$4:$F$1023,MATCH(D8,$D$4:$D$1023,0))</f>
        <v>0</v>
      </c>
    </row>
    <row r="9" spans="1:9" s="1" customFormat="1" ht="15" customHeight="1">
      <c r="A9" s="18">
        <v>6</v>
      </c>
      <c r="B9" s="21" t="s">
        <v>18</v>
      </c>
      <c r="C9" s="21" t="s">
        <v>168</v>
      </c>
      <c r="D9" s="21" t="s">
        <v>16</v>
      </c>
      <c r="E9" s="21" t="s">
        <v>19</v>
      </c>
      <c r="F9" s="29">
        <v>0.021400462962962965</v>
      </c>
      <c r="G9" s="19" t="str">
        <f t="shared" si="0"/>
        <v>3.51/km</v>
      </c>
      <c r="H9" s="20">
        <f t="shared" si="1"/>
        <v>0.0015393518518518542</v>
      </c>
      <c r="I9" s="20">
        <f>F9-INDEX($F$4:$F$1023,MATCH(D9,$D$4:$D$1023,0))</f>
        <v>8.101851851852193E-05</v>
      </c>
    </row>
    <row r="10" spans="1:9" s="1" customFormat="1" ht="15" customHeight="1">
      <c r="A10" s="18">
        <v>7</v>
      </c>
      <c r="B10" s="21" t="s">
        <v>20</v>
      </c>
      <c r="C10" s="21" t="s">
        <v>151</v>
      </c>
      <c r="D10" s="21" t="s">
        <v>21</v>
      </c>
      <c r="E10" s="21" t="s">
        <v>22</v>
      </c>
      <c r="F10" s="29">
        <v>0.02153935185185185</v>
      </c>
      <c r="G10" s="19" t="str">
        <f t="shared" si="0"/>
        <v>3.53/km</v>
      </c>
      <c r="H10" s="20">
        <f t="shared" si="1"/>
        <v>0.0016782407407407406</v>
      </c>
      <c r="I10" s="20">
        <f>F10-INDEX($F$4:$F$1023,MATCH(D10,$D$4:$D$1023,0))</f>
        <v>0</v>
      </c>
    </row>
    <row r="11" spans="1:9" s="1" customFormat="1" ht="15" customHeight="1">
      <c r="A11" s="18">
        <v>8</v>
      </c>
      <c r="B11" s="21" t="s">
        <v>23</v>
      </c>
      <c r="C11" s="21" t="s">
        <v>140</v>
      </c>
      <c r="D11" s="21" t="s">
        <v>8</v>
      </c>
      <c r="E11" s="21" t="s">
        <v>24</v>
      </c>
      <c r="F11" s="29">
        <v>0.021805555555555554</v>
      </c>
      <c r="G11" s="19" t="str">
        <f t="shared" si="0"/>
        <v>3.56/km</v>
      </c>
      <c r="H11" s="20">
        <f t="shared" si="1"/>
        <v>0.001944444444444443</v>
      </c>
      <c r="I11" s="20">
        <f>F11-INDEX($F$4:$F$1023,MATCH(D11,$D$4:$D$1023,0))</f>
        <v>0.001944444444444443</v>
      </c>
    </row>
    <row r="12" spans="1:9" s="1" customFormat="1" ht="15" customHeight="1">
      <c r="A12" s="18">
        <v>9</v>
      </c>
      <c r="B12" s="21" t="s">
        <v>1</v>
      </c>
      <c r="C12" s="21" t="s">
        <v>154</v>
      </c>
      <c r="D12" s="21" t="s">
        <v>12</v>
      </c>
      <c r="E12" s="21" t="s">
        <v>180</v>
      </c>
      <c r="F12" s="29">
        <v>0.02226851851851852</v>
      </c>
      <c r="G12" s="19" t="str">
        <f t="shared" si="0"/>
        <v>4.01/km</v>
      </c>
      <c r="H12" s="20">
        <f t="shared" si="1"/>
        <v>0.00240740740740741</v>
      </c>
      <c r="I12" s="20">
        <f>F12-INDEX($F$4:$F$1023,MATCH(D12,$D$4:$D$1023,0))</f>
        <v>0.0012500000000000011</v>
      </c>
    </row>
    <row r="13" spans="1:9" s="1" customFormat="1" ht="15" customHeight="1">
      <c r="A13" s="18">
        <v>10</v>
      </c>
      <c r="B13" s="21" t="s">
        <v>25</v>
      </c>
      <c r="C13" s="21" t="s">
        <v>178</v>
      </c>
      <c r="D13" s="21" t="s">
        <v>12</v>
      </c>
      <c r="E13" s="21" t="s">
        <v>9</v>
      </c>
      <c r="F13" s="29">
        <v>0.022361111111111113</v>
      </c>
      <c r="G13" s="19" t="str">
        <f t="shared" si="0"/>
        <v>4.02/km</v>
      </c>
      <c r="H13" s="20">
        <f t="shared" si="1"/>
        <v>0.0025000000000000022</v>
      </c>
      <c r="I13" s="20">
        <f>F13-INDEX($F$4:$F$1023,MATCH(D13,$D$4:$D$1023,0))</f>
        <v>0.0013425925925925931</v>
      </c>
    </row>
    <row r="14" spans="1:9" s="1" customFormat="1" ht="15" customHeight="1">
      <c r="A14" s="18">
        <v>11</v>
      </c>
      <c r="B14" s="21" t="s">
        <v>26</v>
      </c>
      <c r="C14" s="21" t="s">
        <v>171</v>
      </c>
      <c r="D14" s="21" t="s">
        <v>16</v>
      </c>
      <c r="E14" s="21" t="s">
        <v>24</v>
      </c>
      <c r="F14" s="29">
        <v>0.02246527777777778</v>
      </c>
      <c r="G14" s="19" t="str">
        <f t="shared" si="0"/>
        <v>4.03/km</v>
      </c>
      <c r="H14" s="20">
        <f t="shared" si="1"/>
        <v>0.002604166666666668</v>
      </c>
      <c r="I14" s="20">
        <f>F14-INDEX($F$4:$F$1023,MATCH(D14,$D$4:$D$1023,0))</f>
        <v>0.0011458333333333355</v>
      </c>
    </row>
    <row r="15" spans="1:9" s="1" customFormat="1" ht="15" customHeight="1">
      <c r="A15" s="18">
        <v>12</v>
      </c>
      <c r="B15" s="21" t="s">
        <v>142</v>
      </c>
      <c r="C15" s="21" t="s">
        <v>27</v>
      </c>
      <c r="D15" s="21" t="s">
        <v>28</v>
      </c>
      <c r="E15" s="21" t="s">
        <v>22</v>
      </c>
      <c r="F15" s="29">
        <v>0.022604166666666665</v>
      </c>
      <c r="G15" s="19" t="str">
        <f t="shared" si="0"/>
        <v>4.04/km</v>
      </c>
      <c r="H15" s="20">
        <f t="shared" si="1"/>
        <v>0.002743055555555554</v>
      </c>
      <c r="I15" s="20">
        <f>F15-INDEX($F$4:$F$1023,MATCH(D15,$D$4:$D$1023,0))</f>
        <v>0</v>
      </c>
    </row>
    <row r="16" spans="1:9" s="1" customFormat="1" ht="15" customHeight="1">
      <c r="A16" s="18">
        <v>13</v>
      </c>
      <c r="B16" s="21" t="s">
        <v>29</v>
      </c>
      <c r="C16" s="21" t="s">
        <v>155</v>
      </c>
      <c r="D16" s="21" t="s">
        <v>21</v>
      </c>
      <c r="E16" s="21" t="s">
        <v>22</v>
      </c>
      <c r="F16" s="29">
        <v>0.022662037037037036</v>
      </c>
      <c r="G16" s="19" t="str">
        <f t="shared" si="0"/>
        <v>4.05/km</v>
      </c>
      <c r="H16" s="20">
        <f t="shared" si="1"/>
        <v>0.0028009259259259255</v>
      </c>
      <c r="I16" s="20">
        <f>F16-INDEX($F$4:$F$1023,MATCH(D16,$D$4:$D$1023,0))</f>
        <v>0.001122685185185185</v>
      </c>
    </row>
    <row r="17" spans="1:9" s="1" customFormat="1" ht="15" customHeight="1">
      <c r="A17" s="18">
        <v>14</v>
      </c>
      <c r="B17" s="21" t="s">
        <v>2</v>
      </c>
      <c r="C17" s="21" t="s">
        <v>138</v>
      </c>
      <c r="D17" s="21" t="s">
        <v>30</v>
      </c>
      <c r="E17" s="21" t="s">
        <v>31</v>
      </c>
      <c r="F17" s="29">
        <v>0.022777777777777775</v>
      </c>
      <c r="G17" s="19" t="str">
        <f t="shared" si="0"/>
        <v>4.06/km</v>
      </c>
      <c r="H17" s="20">
        <f t="shared" si="1"/>
        <v>0.0029166666666666646</v>
      </c>
      <c r="I17" s="20">
        <f>F17-INDEX($F$4:$F$1023,MATCH(D17,$D$4:$D$1023,0))</f>
        <v>0</v>
      </c>
    </row>
    <row r="18" spans="1:9" s="1" customFormat="1" ht="15" customHeight="1">
      <c r="A18" s="18">
        <v>15</v>
      </c>
      <c r="B18" s="21" t="s">
        <v>187</v>
      </c>
      <c r="C18" s="21" t="s">
        <v>172</v>
      </c>
      <c r="D18" s="21" t="s">
        <v>30</v>
      </c>
      <c r="E18" s="21" t="s">
        <v>32</v>
      </c>
      <c r="F18" s="29">
        <v>0.023298611111111107</v>
      </c>
      <c r="G18" s="19" t="str">
        <f t="shared" si="0"/>
        <v>4.12/km</v>
      </c>
      <c r="H18" s="20">
        <f t="shared" si="1"/>
        <v>0.003437499999999996</v>
      </c>
      <c r="I18" s="20">
        <f>F18-INDEX($F$4:$F$1023,MATCH(D18,$D$4:$D$1023,0))</f>
        <v>0.0005208333333333315</v>
      </c>
    </row>
    <row r="19" spans="1:9" s="1" customFormat="1" ht="15" customHeight="1">
      <c r="A19" s="18">
        <v>16</v>
      </c>
      <c r="B19" s="21" t="s">
        <v>184</v>
      </c>
      <c r="C19" s="21" t="s">
        <v>190</v>
      </c>
      <c r="D19" s="21" t="s">
        <v>21</v>
      </c>
      <c r="E19" s="21" t="s">
        <v>33</v>
      </c>
      <c r="F19" s="29">
        <v>0.02344907407407407</v>
      </c>
      <c r="G19" s="19" t="str">
        <f t="shared" si="0"/>
        <v>4.13/km</v>
      </c>
      <c r="H19" s="20">
        <f t="shared" si="1"/>
        <v>0.0035879629629629595</v>
      </c>
      <c r="I19" s="20">
        <f>F19-INDEX($F$4:$F$1023,MATCH(D19,$D$4:$D$1023,0))</f>
        <v>0.001909722222222219</v>
      </c>
    </row>
    <row r="20" spans="1:9" s="1" customFormat="1" ht="15" customHeight="1">
      <c r="A20" s="18">
        <v>17</v>
      </c>
      <c r="B20" s="21" t="s">
        <v>34</v>
      </c>
      <c r="C20" s="21" t="s">
        <v>35</v>
      </c>
      <c r="D20" s="21" t="s">
        <v>30</v>
      </c>
      <c r="E20" s="21" t="s">
        <v>32</v>
      </c>
      <c r="F20" s="29">
        <v>0.023541666666666666</v>
      </c>
      <c r="G20" s="19" t="str">
        <f t="shared" si="0"/>
        <v>4.14/km</v>
      </c>
      <c r="H20" s="20">
        <f t="shared" si="1"/>
        <v>0.003680555555555555</v>
      </c>
      <c r="I20" s="20">
        <f>F20-INDEX($F$4:$F$1023,MATCH(D20,$D$4:$D$1023,0))</f>
        <v>0.0007638888888888903</v>
      </c>
    </row>
    <row r="21" spans="1:9" s="1" customFormat="1" ht="15" customHeight="1">
      <c r="A21" s="18">
        <v>18</v>
      </c>
      <c r="B21" s="21" t="s">
        <v>189</v>
      </c>
      <c r="C21" s="21" t="s">
        <v>36</v>
      </c>
      <c r="D21" s="21" t="s">
        <v>37</v>
      </c>
      <c r="E21" s="21" t="s">
        <v>38</v>
      </c>
      <c r="F21" s="29">
        <v>0.023564814814814813</v>
      </c>
      <c r="G21" s="19" t="str">
        <f t="shared" si="0"/>
        <v>4.15/km</v>
      </c>
      <c r="H21" s="20">
        <f t="shared" si="1"/>
        <v>0.003703703703703702</v>
      </c>
      <c r="I21" s="20">
        <f>F21-INDEX($F$4:$F$1023,MATCH(D21,$D$4:$D$1023,0))</f>
        <v>0</v>
      </c>
    </row>
    <row r="22" spans="1:9" s="1" customFormat="1" ht="15" customHeight="1">
      <c r="A22" s="18">
        <v>19</v>
      </c>
      <c r="B22" s="21" t="s">
        <v>39</v>
      </c>
      <c r="C22" s="21" t="s">
        <v>40</v>
      </c>
      <c r="D22" s="21" t="s">
        <v>12</v>
      </c>
      <c r="E22" s="21" t="s">
        <v>41</v>
      </c>
      <c r="F22" s="29">
        <v>0.02375</v>
      </c>
      <c r="G22" s="19" t="str">
        <f t="shared" si="0"/>
        <v>4.17/km</v>
      </c>
      <c r="H22" s="20">
        <f t="shared" si="1"/>
        <v>0.0038888888888888896</v>
      </c>
      <c r="I22" s="20">
        <f>F22-INDEX($F$4:$F$1023,MATCH(D22,$D$4:$D$1023,0))</f>
        <v>0.0027314814814814806</v>
      </c>
    </row>
    <row r="23" spans="1:9" s="1" customFormat="1" ht="15" customHeight="1">
      <c r="A23" s="18">
        <v>20</v>
      </c>
      <c r="B23" s="21" t="s">
        <v>42</v>
      </c>
      <c r="C23" s="21" t="s">
        <v>161</v>
      </c>
      <c r="D23" s="21" t="s">
        <v>28</v>
      </c>
      <c r="E23" s="21" t="s">
        <v>43</v>
      </c>
      <c r="F23" s="29">
        <v>0.02390046296296296</v>
      </c>
      <c r="G23" s="19" t="str">
        <f t="shared" si="0"/>
        <v>4.18/km</v>
      </c>
      <c r="H23" s="20">
        <f t="shared" si="1"/>
        <v>0.0040393518518518495</v>
      </c>
      <c r="I23" s="20">
        <f>F23-INDEX($F$4:$F$1023,MATCH(D23,$D$4:$D$1023,0))</f>
        <v>0.0012962962962962954</v>
      </c>
    </row>
    <row r="24" spans="1:9" s="1" customFormat="1" ht="15" customHeight="1">
      <c r="A24" s="18">
        <v>21</v>
      </c>
      <c r="B24" s="21" t="s">
        <v>44</v>
      </c>
      <c r="C24" s="21" t="s">
        <v>177</v>
      </c>
      <c r="D24" s="21" t="s">
        <v>8</v>
      </c>
      <c r="E24" s="21" t="s">
        <v>180</v>
      </c>
      <c r="F24" s="29">
        <v>0.02390046296296296</v>
      </c>
      <c r="G24" s="19" t="str">
        <f t="shared" si="0"/>
        <v>4.18/km</v>
      </c>
      <c r="H24" s="20">
        <f t="shared" si="1"/>
        <v>0.0040393518518518495</v>
      </c>
      <c r="I24" s="20">
        <f>F24-INDEX($F$4:$F$1023,MATCH(D24,$D$4:$D$1023,0))</f>
        <v>0.0040393518518518495</v>
      </c>
    </row>
    <row r="25" spans="1:9" s="1" customFormat="1" ht="15" customHeight="1">
      <c r="A25" s="18">
        <v>22</v>
      </c>
      <c r="B25" s="21" t="s">
        <v>45</v>
      </c>
      <c r="C25" s="21" t="s">
        <v>162</v>
      </c>
      <c r="D25" s="21" t="s">
        <v>30</v>
      </c>
      <c r="E25" s="21" t="s">
        <v>180</v>
      </c>
      <c r="F25" s="29">
        <v>0.02431712962962963</v>
      </c>
      <c r="G25" s="19" t="str">
        <f t="shared" si="0"/>
        <v>4.23/km</v>
      </c>
      <c r="H25" s="20">
        <f t="shared" si="1"/>
        <v>0.004456018518518519</v>
      </c>
      <c r="I25" s="20">
        <f>F25-INDEX($F$4:$F$1023,MATCH(D25,$D$4:$D$1023,0))</f>
        <v>0.0015393518518518542</v>
      </c>
    </row>
    <row r="26" spans="1:9" s="1" customFormat="1" ht="15" customHeight="1">
      <c r="A26" s="18">
        <v>23</v>
      </c>
      <c r="B26" s="21" t="s">
        <v>182</v>
      </c>
      <c r="C26" s="21" t="s">
        <v>145</v>
      </c>
      <c r="D26" s="21" t="s">
        <v>21</v>
      </c>
      <c r="E26" s="21" t="s">
        <v>180</v>
      </c>
      <c r="F26" s="29">
        <v>0.02442129629629629</v>
      </c>
      <c r="G26" s="19" t="str">
        <f t="shared" si="0"/>
        <v>4.24/km</v>
      </c>
      <c r="H26" s="20">
        <f t="shared" si="1"/>
        <v>0.004560185185185181</v>
      </c>
      <c r="I26" s="20">
        <f>F26-INDEX($F$4:$F$1023,MATCH(D26,$D$4:$D$1023,0))</f>
        <v>0.0028819444444444405</v>
      </c>
    </row>
    <row r="27" spans="1:9" s="2" customFormat="1" ht="15" customHeight="1">
      <c r="A27" s="18">
        <v>24</v>
      </c>
      <c r="B27" s="21" t="s">
        <v>46</v>
      </c>
      <c r="C27" s="21" t="s">
        <v>179</v>
      </c>
      <c r="D27" s="21" t="s">
        <v>30</v>
      </c>
      <c r="E27" s="21" t="s">
        <v>47</v>
      </c>
      <c r="F27" s="29">
        <v>0.024583333333333332</v>
      </c>
      <c r="G27" s="19" t="str">
        <f t="shared" si="0"/>
        <v>4.26/km</v>
      </c>
      <c r="H27" s="20">
        <f t="shared" si="1"/>
        <v>0.004722222222222221</v>
      </c>
      <c r="I27" s="20">
        <f>F27-INDEX($F$4:$F$1023,MATCH(D27,$D$4:$D$1023,0))</f>
        <v>0.0018055555555555568</v>
      </c>
    </row>
    <row r="28" spans="1:9" s="1" customFormat="1" ht="15" customHeight="1">
      <c r="A28" s="18">
        <v>25</v>
      </c>
      <c r="B28" s="21" t="s">
        <v>48</v>
      </c>
      <c r="C28" s="21" t="s">
        <v>160</v>
      </c>
      <c r="D28" s="21" t="s">
        <v>12</v>
      </c>
      <c r="E28" s="21" t="s">
        <v>32</v>
      </c>
      <c r="F28" s="29">
        <v>0.024675925925925924</v>
      </c>
      <c r="G28" s="19" t="str">
        <f t="shared" si="0"/>
        <v>4.27/km</v>
      </c>
      <c r="H28" s="20">
        <f t="shared" si="1"/>
        <v>0.0048148148148148134</v>
      </c>
      <c r="I28" s="20">
        <f>F28-INDEX($F$4:$F$1023,MATCH(D28,$D$4:$D$1023,0))</f>
        <v>0.0036574074074074044</v>
      </c>
    </row>
    <row r="29" spans="1:9" s="1" customFormat="1" ht="15" customHeight="1">
      <c r="A29" s="18">
        <v>26</v>
      </c>
      <c r="B29" s="21" t="s">
        <v>49</v>
      </c>
      <c r="C29" s="21" t="s">
        <v>50</v>
      </c>
      <c r="D29" s="21" t="s">
        <v>8</v>
      </c>
      <c r="E29" s="21" t="s">
        <v>51</v>
      </c>
      <c r="F29" s="29">
        <v>0.024756944444444443</v>
      </c>
      <c r="G29" s="19" t="str">
        <f t="shared" si="0"/>
        <v>4.27/km</v>
      </c>
      <c r="H29" s="20">
        <f t="shared" si="1"/>
        <v>0.004895833333333332</v>
      </c>
      <c r="I29" s="20">
        <f>F29-INDEX($F$4:$F$1023,MATCH(D29,$D$4:$D$1023,0))</f>
        <v>0.004895833333333332</v>
      </c>
    </row>
    <row r="30" spans="1:9" s="1" customFormat="1" ht="15" customHeight="1">
      <c r="A30" s="18">
        <v>27</v>
      </c>
      <c r="B30" s="21" t="s">
        <v>52</v>
      </c>
      <c r="C30" s="21" t="s">
        <v>149</v>
      </c>
      <c r="D30" s="21" t="s">
        <v>12</v>
      </c>
      <c r="E30" s="21" t="s">
        <v>51</v>
      </c>
      <c r="F30" s="29">
        <v>0.02479166666666667</v>
      </c>
      <c r="G30" s="19" t="str">
        <f t="shared" si="0"/>
        <v>4.28/km</v>
      </c>
      <c r="H30" s="20">
        <f t="shared" si="1"/>
        <v>0.0049305555555555595</v>
      </c>
      <c r="I30" s="20">
        <f>F30-INDEX($F$4:$F$1023,MATCH(D30,$D$4:$D$1023,0))</f>
        <v>0.0037731481481481505</v>
      </c>
    </row>
    <row r="31" spans="1:9" s="1" customFormat="1" ht="15" customHeight="1">
      <c r="A31" s="18">
        <v>28</v>
      </c>
      <c r="B31" s="21" t="s">
        <v>53</v>
      </c>
      <c r="C31" s="21" t="s">
        <v>54</v>
      </c>
      <c r="D31" s="21" t="s">
        <v>16</v>
      </c>
      <c r="E31" s="21" t="s">
        <v>47</v>
      </c>
      <c r="F31" s="29">
        <v>0.024907407407407406</v>
      </c>
      <c r="G31" s="19" t="str">
        <f t="shared" si="0"/>
        <v>4.29/km</v>
      </c>
      <c r="H31" s="20">
        <f t="shared" si="1"/>
        <v>0.005046296296296295</v>
      </c>
      <c r="I31" s="20">
        <f>F31-INDEX($F$4:$F$1023,MATCH(D31,$D$4:$D$1023,0))</f>
        <v>0.003587962962962963</v>
      </c>
    </row>
    <row r="32" spans="1:9" s="1" customFormat="1" ht="15" customHeight="1">
      <c r="A32" s="18">
        <v>29</v>
      </c>
      <c r="B32" s="21" t="s">
        <v>55</v>
      </c>
      <c r="C32" s="21" t="s">
        <v>159</v>
      </c>
      <c r="D32" s="21" t="s">
        <v>12</v>
      </c>
      <c r="E32" s="21" t="s">
        <v>56</v>
      </c>
      <c r="F32" s="29">
        <v>0.025057870370370373</v>
      </c>
      <c r="G32" s="19" t="str">
        <f t="shared" si="0"/>
        <v>4.31/km</v>
      </c>
      <c r="H32" s="20">
        <f aca="true" t="shared" si="2" ref="H32:H50">F32-$F$4</f>
        <v>0.005196759259259262</v>
      </c>
      <c r="I32" s="20">
        <f>F32-INDEX($F$4:$F$1023,MATCH(D32,$D$4:$D$1023,0))</f>
        <v>0.004039351851851853</v>
      </c>
    </row>
    <row r="33" spans="1:9" s="1" customFormat="1" ht="15" customHeight="1">
      <c r="A33" s="18">
        <v>30</v>
      </c>
      <c r="B33" s="21" t="s">
        <v>57</v>
      </c>
      <c r="C33" s="21" t="s">
        <v>161</v>
      </c>
      <c r="D33" s="21" t="s">
        <v>58</v>
      </c>
      <c r="E33" s="21" t="s">
        <v>9</v>
      </c>
      <c r="F33" s="29">
        <v>0.025243055555555557</v>
      </c>
      <c r="G33" s="19" t="str">
        <f t="shared" si="0"/>
        <v>4.33/km</v>
      </c>
      <c r="H33" s="20">
        <f t="shared" si="2"/>
        <v>0.005381944444444446</v>
      </c>
      <c r="I33" s="20">
        <f>F33-INDEX($F$4:$F$1023,MATCH(D33,$D$4:$D$1023,0))</f>
        <v>0</v>
      </c>
    </row>
    <row r="34" spans="1:9" s="1" customFormat="1" ht="15" customHeight="1">
      <c r="A34" s="18">
        <v>31</v>
      </c>
      <c r="B34" s="21" t="s">
        <v>59</v>
      </c>
      <c r="C34" s="21" t="s">
        <v>155</v>
      </c>
      <c r="D34" s="21" t="s">
        <v>12</v>
      </c>
      <c r="E34" s="21" t="s">
        <v>60</v>
      </c>
      <c r="F34" s="29">
        <v>0.02525462962962963</v>
      </c>
      <c r="G34" s="19" t="str">
        <f t="shared" si="0"/>
        <v>4.33/km</v>
      </c>
      <c r="H34" s="20">
        <f t="shared" si="2"/>
        <v>0.00539351851851852</v>
      </c>
      <c r="I34" s="20">
        <f>F34-INDEX($F$4:$F$1023,MATCH(D34,$D$4:$D$1023,0))</f>
        <v>0.004236111111111111</v>
      </c>
    </row>
    <row r="35" spans="1:9" s="1" customFormat="1" ht="15" customHeight="1">
      <c r="A35" s="18">
        <v>32</v>
      </c>
      <c r="B35" s="21" t="s">
        <v>61</v>
      </c>
      <c r="C35" s="21" t="s">
        <v>177</v>
      </c>
      <c r="D35" s="21" t="s">
        <v>8</v>
      </c>
      <c r="E35" s="21" t="s">
        <v>51</v>
      </c>
      <c r="F35" s="29">
        <v>0.025300925925925925</v>
      </c>
      <c r="G35" s="19" t="str">
        <f t="shared" si="0"/>
        <v>4.33/km</v>
      </c>
      <c r="H35" s="20">
        <f t="shared" si="2"/>
        <v>0.005439814814814814</v>
      </c>
      <c r="I35" s="20">
        <f>F35-INDEX($F$4:$F$1023,MATCH(D35,$D$4:$D$1023,0))</f>
        <v>0.005439814814814814</v>
      </c>
    </row>
    <row r="36" spans="1:9" s="1" customFormat="1" ht="15" customHeight="1">
      <c r="A36" s="18">
        <v>33</v>
      </c>
      <c r="B36" s="21" t="s">
        <v>3</v>
      </c>
      <c r="C36" s="21" t="s">
        <v>167</v>
      </c>
      <c r="D36" s="21" t="s">
        <v>8</v>
      </c>
      <c r="E36" s="21" t="s">
        <v>62</v>
      </c>
      <c r="F36" s="29">
        <v>0.025358796296296296</v>
      </c>
      <c r="G36" s="19" t="str">
        <f t="shared" si="0"/>
        <v>4.34/km</v>
      </c>
      <c r="H36" s="20">
        <f t="shared" si="2"/>
        <v>0.005497685185185185</v>
      </c>
      <c r="I36" s="20">
        <f>F36-INDEX($F$4:$F$1023,MATCH(D36,$D$4:$D$1023,0))</f>
        <v>0.005497685185185185</v>
      </c>
    </row>
    <row r="37" spans="1:9" s="1" customFormat="1" ht="15" customHeight="1">
      <c r="A37" s="18">
        <v>34</v>
      </c>
      <c r="B37" s="21" t="s">
        <v>63</v>
      </c>
      <c r="C37" s="21" t="s">
        <v>173</v>
      </c>
      <c r="D37" s="21" t="s">
        <v>28</v>
      </c>
      <c r="E37" s="21" t="s">
        <v>64</v>
      </c>
      <c r="F37" s="29">
        <v>0.025370370370370366</v>
      </c>
      <c r="G37" s="19" t="str">
        <f t="shared" si="0"/>
        <v>4.34/km</v>
      </c>
      <c r="H37" s="20">
        <f t="shared" si="2"/>
        <v>0.005509259259259255</v>
      </c>
      <c r="I37" s="20">
        <f>F37-INDEX($F$4:$F$1023,MATCH(D37,$D$4:$D$1023,0))</f>
        <v>0.0027662037037037013</v>
      </c>
    </row>
    <row r="38" spans="1:9" s="1" customFormat="1" ht="15" customHeight="1">
      <c r="A38" s="18">
        <v>35</v>
      </c>
      <c r="B38" s="21" t="s">
        <v>186</v>
      </c>
      <c r="C38" s="21" t="s">
        <v>65</v>
      </c>
      <c r="D38" s="21" t="s">
        <v>66</v>
      </c>
      <c r="E38" s="21" t="s">
        <v>60</v>
      </c>
      <c r="F38" s="29">
        <v>0.025416666666666667</v>
      </c>
      <c r="G38" s="19" t="str">
        <f t="shared" si="0"/>
        <v>4.35/km</v>
      </c>
      <c r="H38" s="20">
        <f t="shared" si="2"/>
        <v>0.005555555555555557</v>
      </c>
      <c r="I38" s="20">
        <f>F38-INDEX($F$4:$F$1023,MATCH(D38,$D$4:$D$1023,0))</f>
        <v>0</v>
      </c>
    </row>
    <row r="39" spans="1:9" s="1" customFormat="1" ht="15" customHeight="1">
      <c r="A39" s="18">
        <v>36</v>
      </c>
      <c r="B39" s="21" t="s">
        <v>67</v>
      </c>
      <c r="C39" s="21" t="s">
        <v>154</v>
      </c>
      <c r="D39" s="21" t="s">
        <v>12</v>
      </c>
      <c r="E39" s="21" t="s">
        <v>68</v>
      </c>
      <c r="F39" s="29">
        <v>0.02542824074074074</v>
      </c>
      <c r="G39" s="19" t="str">
        <f t="shared" si="0"/>
        <v>4.35/km</v>
      </c>
      <c r="H39" s="20">
        <f t="shared" si="2"/>
        <v>0.00556712962962963</v>
      </c>
      <c r="I39" s="20">
        <f>F39-INDEX($F$4:$F$1023,MATCH(D39,$D$4:$D$1023,0))</f>
        <v>0.004409722222222221</v>
      </c>
    </row>
    <row r="40" spans="1:9" s="1" customFormat="1" ht="15" customHeight="1">
      <c r="A40" s="18">
        <v>37</v>
      </c>
      <c r="B40" s="21" t="s">
        <v>69</v>
      </c>
      <c r="C40" s="21" t="s">
        <v>153</v>
      </c>
      <c r="D40" s="21" t="s">
        <v>30</v>
      </c>
      <c r="E40" s="21" t="s">
        <v>70</v>
      </c>
      <c r="F40" s="29">
        <v>0.025486111111111112</v>
      </c>
      <c r="G40" s="19" t="str">
        <f t="shared" si="0"/>
        <v>4.35/km</v>
      </c>
      <c r="H40" s="20">
        <f t="shared" si="2"/>
        <v>0.0056250000000000015</v>
      </c>
      <c r="I40" s="20">
        <f>F40-INDEX($F$4:$F$1023,MATCH(D40,$D$4:$D$1023,0))</f>
        <v>0.002708333333333337</v>
      </c>
    </row>
    <row r="41" spans="1:9" s="1" customFormat="1" ht="15" customHeight="1">
      <c r="A41" s="18">
        <v>38</v>
      </c>
      <c r="B41" s="21" t="s">
        <v>71</v>
      </c>
      <c r="C41" s="21" t="s">
        <v>153</v>
      </c>
      <c r="D41" s="21" t="s">
        <v>8</v>
      </c>
      <c r="E41" s="21" t="s">
        <v>43</v>
      </c>
      <c r="F41" s="29">
        <v>0.025590277777777778</v>
      </c>
      <c r="G41" s="19" t="str">
        <f t="shared" si="0"/>
        <v>4.36/km</v>
      </c>
      <c r="H41" s="20">
        <f t="shared" si="2"/>
        <v>0.005729166666666667</v>
      </c>
      <c r="I41" s="20">
        <f>F41-INDEX($F$4:$F$1023,MATCH(D41,$D$4:$D$1023,0))</f>
        <v>0.005729166666666667</v>
      </c>
    </row>
    <row r="42" spans="1:9" s="1" customFormat="1" ht="15" customHeight="1">
      <c r="A42" s="18">
        <v>39</v>
      </c>
      <c r="B42" s="21" t="s">
        <v>72</v>
      </c>
      <c r="C42" s="21" t="s">
        <v>148</v>
      </c>
      <c r="D42" s="21" t="s">
        <v>21</v>
      </c>
      <c r="E42" s="21" t="s">
        <v>9</v>
      </c>
      <c r="F42" s="29">
        <v>0.025694444444444447</v>
      </c>
      <c r="G42" s="19" t="str">
        <f t="shared" si="0"/>
        <v>4.38/km</v>
      </c>
      <c r="H42" s="20">
        <f t="shared" si="2"/>
        <v>0.005833333333333336</v>
      </c>
      <c r="I42" s="20">
        <f>F42-INDEX($F$4:$F$1023,MATCH(D42,$D$4:$D$1023,0))</f>
        <v>0.004155092592592596</v>
      </c>
    </row>
    <row r="43" spans="1:9" s="1" customFormat="1" ht="15" customHeight="1">
      <c r="A43" s="18">
        <v>40</v>
      </c>
      <c r="B43" s="21" t="s">
        <v>29</v>
      </c>
      <c r="C43" s="21" t="s">
        <v>73</v>
      </c>
      <c r="D43" s="21" t="s">
        <v>30</v>
      </c>
      <c r="E43" s="21" t="s">
        <v>22</v>
      </c>
      <c r="F43" s="29">
        <v>0.025995370370370367</v>
      </c>
      <c r="G43" s="19" t="str">
        <f t="shared" si="0"/>
        <v>4.41/km</v>
      </c>
      <c r="H43" s="20">
        <f t="shared" si="2"/>
        <v>0.006134259259259256</v>
      </c>
      <c r="I43" s="20">
        <f>F43-INDEX($F$4:$F$1023,MATCH(D43,$D$4:$D$1023,0))</f>
        <v>0.0032175925925925913</v>
      </c>
    </row>
    <row r="44" spans="1:9" s="1" customFormat="1" ht="15" customHeight="1">
      <c r="A44" s="18">
        <v>41</v>
      </c>
      <c r="B44" s="21" t="s">
        <v>74</v>
      </c>
      <c r="C44" s="21" t="s">
        <v>139</v>
      </c>
      <c r="D44" s="21" t="s">
        <v>12</v>
      </c>
      <c r="E44" s="21" t="s">
        <v>75</v>
      </c>
      <c r="F44" s="29">
        <v>0.026006944444444447</v>
      </c>
      <c r="G44" s="19" t="str">
        <f t="shared" si="0"/>
        <v>4.41/km</v>
      </c>
      <c r="H44" s="20">
        <f t="shared" si="2"/>
        <v>0.0061458333333333365</v>
      </c>
      <c r="I44" s="20">
        <f>F44-INDEX($F$4:$F$1023,MATCH(D44,$D$4:$D$1023,0))</f>
        <v>0.004988425925925927</v>
      </c>
    </row>
    <row r="45" spans="1:9" s="1" customFormat="1" ht="15" customHeight="1">
      <c r="A45" s="18">
        <v>42</v>
      </c>
      <c r="B45" s="21" t="s">
        <v>76</v>
      </c>
      <c r="C45" s="21" t="s">
        <v>177</v>
      </c>
      <c r="D45" s="21" t="s">
        <v>30</v>
      </c>
      <c r="E45" s="21" t="s">
        <v>77</v>
      </c>
      <c r="F45" s="29">
        <v>0.02619212962962963</v>
      </c>
      <c r="G45" s="19" t="str">
        <f t="shared" si="0"/>
        <v>4.43/km</v>
      </c>
      <c r="H45" s="20">
        <f t="shared" si="2"/>
        <v>0.0063310185185185205</v>
      </c>
      <c r="I45" s="20">
        <f>F45-INDEX($F$4:$F$1023,MATCH(D45,$D$4:$D$1023,0))</f>
        <v>0.003414351851851856</v>
      </c>
    </row>
    <row r="46" spans="1:9" s="1" customFormat="1" ht="15" customHeight="1">
      <c r="A46" s="18">
        <v>43</v>
      </c>
      <c r="B46" s="21" t="s">
        <v>78</v>
      </c>
      <c r="C46" s="21" t="s">
        <v>174</v>
      </c>
      <c r="D46" s="21" t="s">
        <v>12</v>
      </c>
      <c r="E46" s="21" t="s">
        <v>79</v>
      </c>
      <c r="F46" s="29">
        <v>0.02631944444444444</v>
      </c>
      <c r="G46" s="19" t="str">
        <f t="shared" si="0"/>
        <v>4.44/km</v>
      </c>
      <c r="H46" s="20">
        <f t="shared" si="2"/>
        <v>0.00645833333333333</v>
      </c>
      <c r="I46" s="20">
        <f>F46-INDEX($F$4:$F$1023,MATCH(D46,$D$4:$D$1023,0))</f>
        <v>0.005300925925925921</v>
      </c>
    </row>
    <row r="47" spans="1:9" s="1" customFormat="1" ht="15" customHeight="1">
      <c r="A47" s="18">
        <v>44</v>
      </c>
      <c r="B47" s="21" t="s">
        <v>194</v>
      </c>
      <c r="C47" s="21" t="s">
        <v>146</v>
      </c>
      <c r="D47" s="21" t="s">
        <v>30</v>
      </c>
      <c r="E47" s="21" t="s">
        <v>9</v>
      </c>
      <c r="F47" s="29">
        <v>0.027037037037037037</v>
      </c>
      <c r="G47" s="19" t="str">
        <f t="shared" si="0"/>
        <v>4.52/km</v>
      </c>
      <c r="H47" s="20">
        <f t="shared" si="2"/>
        <v>0.007175925925925926</v>
      </c>
      <c r="I47" s="20">
        <f>F47-INDEX($F$4:$F$1023,MATCH(D47,$D$4:$D$1023,0))</f>
        <v>0.004259259259259261</v>
      </c>
    </row>
    <row r="48" spans="1:9" s="1" customFormat="1" ht="15" customHeight="1">
      <c r="A48" s="18">
        <v>45</v>
      </c>
      <c r="B48" s="21" t="s">
        <v>80</v>
      </c>
      <c r="C48" s="21" t="s">
        <v>149</v>
      </c>
      <c r="D48" s="21" t="s">
        <v>8</v>
      </c>
      <c r="E48" s="21" t="s">
        <v>9</v>
      </c>
      <c r="F48" s="29">
        <v>0.027175925925925926</v>
      </c>
      <c r="G48" s="19" t="str">
        <f t="shared" si="0"/>
        <v>4.54/km</v>
      </c>
      <c r="H48" s="20">
        <f t="shared" si="2"/>
        <v>0.007314814814814816</v>
      </c>
      <c r="I48" s="20">
        <f>F48-INDEX($F$4:$F$1023,MATCH(D48,$D$4:$D$1023,0))</f>
        <v>0.007314814814814816</v>
      </c>
    </row>
    <row r="49" spans="1:9" s="1" customFormat="1" ht="15" customHeight="1">
      <c r="A49" s="18">
        <v>46</v>
      </c>
      <c r="B49" s="21" t="s">
        <v>81</v>
      </c>
      <c r="C49" s="21" t="s">
        <v>188</v>
      </c>
      <c r="D49" s="21" t="s">
        <v>21</v>
      </c>
      <c r="E49" s="21" t="s">
        <v>9</v>
      </c>
      <c r="F49" s="29">
        <v>0.027256944444444445</v>
      </c>
      <c r="G49" s="19" t="str">
        <f t="shared" si="0"/>
        <v>4.54/km</v>
      </c>
      <c r="H49" s="20">
        <f t="shared" si="2"/>
        <v>0.007395833333333334</v>
      </c>
      <c r="I49" s="20">
        <f>F49-INDEX($F$4:$F$1023,MATCH(D49,$D$4:$D$1023,0))</f>
        <v>0.0057175925925925936</v>
      </c>
    </row>
    <row r="50" spans="1:9" s="1" customFormat="1" ht="15" customHeight="1">
      <c r="A50" s="18">
        <v>47</v>
      </c>
      <c r="B50" s="21" t="s">
        <v>82</v>
      </c>
      <c r="C50" s="21" t="s">
        <v>164</v>
      </c>
      <c r="D50" s="21" t="s">
        <v>30</v>
      </c>
      <c r="E50" s="21" t="s">
        <v>70</v>
      </c>
      <c r="F50" s="29">
        <v>0.027523148148148147</v>
      </c>
      <c r="G50" s="19" t="str">
        <f t="shared" si="0"/>
        <v>4.57/km</v>
      </c>
      <c r="H50" s="20">
        <f aca="true" t="shared" si="3" ref="H50:H82">F50-$F$4</f>
        <v>0.007662037037037037</v>
      </c>
      <c r="I50" s="20">
        <f aca="true" t="shared" si="4" ref="I50:I82">F50-INDEX($F$4:$F$1023,MATCH(D50,$D$4:$D$1023,0))</f>
        <v>0.004745370370370372</v>
      </c>
    </row>
    <row r="51" spans="1:9" ht="15" customHeight="1">
      <c r="A51" s="18">
        <v>48</v>
      </c>
      <c r="B51" s="21" t="s">
        <v>83</v>
      </c>
      <c r="C51" s="21" t="s">
        <v>152</v>
      </c>
      <c r="D51" s="21" t="s">
        <v>8</v>
      </c>
      <c r="E51" s="21" t="s">
        <v>70</v>
      </c>
      <c r="F51" s="29">
        <v>0.027557870370370368</v>
      </c>
      <c r="G51" s="19" t="str">
        <f t="shared" si="0"/>
        <v>4.58/km</v>
      </c>
      <c r="H51" s="20">
        <f t="shared" si="3"/>
        <v>0.007696759259259257</v>
      </c>
      <c r="I51" s="20">
        <f t="shared" si="4"/>
        <v>0.007696759259259257</v>
      </c>
    </row>
    <row r="52" spans="1:9" ht="15" customHeight="1">
      <c r="A52" s="18">
        <v>49</v>
      </c>
      <c r="B52" s="21" t="s">
        <v>83</v>
      </c>
      <c r="C52" s="21" t="s">
        <v>168</v>
      </c>
      <c r="D52" s="21" t="s">
        <v>12</v>
      </c>
      <c r="E52" s="21" t="s">
        <v>70</v>
      </c>
      <c r="F52" s="29">
        <v>0.02763888888888889</v>
      </c>
      <c r="G52" s="19" t="str">
        <f t="shared" si="0"/>
        <v>4.59/km</v>
      </c>
      <c r="H52" s="20">
        <f t="shared" si="3"/>
        <v>0.007777777777777779</v>
      </c>
      <c r="I52" s="20">
        <f t="shared" si="4"/>
        <v>0.00662037037037037</v>
      </c>
    </row>
    <row r="53" spans="1:9" ht="15" customHeight="1">
      <c r="A53" s="18">
        <v>50</v>
      </c>
      <c r="B53" s="21" t="s">
        <v>84</v>
      </c>
      <c r="C53" s="21" t="s">
        <v>163</v>
      </c>
      <c r="D53" s="21" t="s">
        <v>12</v>
      </c>
      <c r="E53" s="21" t="s">
        <v>170</v>
      </c>
      <c r="F53" s="29">
        <v>0.028171296296296302</v>
      </c>
      <c r="G53" s="19" t="str">
        <f t="shared" si="0"/>
        <v>5.04/km</v>
      </c>
      <c r="H53" s="20">
        <f t="shared" si="3"/>
        <v>0.008310185185185191</v>
      </c>
      <c r="I53" s="20">
        <f t="shared" si="4"/>
        <v>0.007152777777777782</v>
      </c>
    </row>
    <row r="54" spans="1:9" ht="15" customHeight="1">
      <c r="A54" s="18">
        <v>51</v>
      </c>
      <c r="B54" s="21" t="s">
        <v>192</v>
      </c>
      <c r="C54" s="21" t="s">
        <v>144</v>
      </c>
      <c r="D54" s="21" t="s">
        <v>12</v>
      </c>
      <c r="E54" s="21" t="s">
        <v>180</v>
      </c>
      <c r="F54" s="29">
        <v>0.02829861111111111</v>
      </c>
      <c r="G54" s="19" t="str">
        <f t="shared" si="0"/>
        <v>5.06/km</v>
      </c>
      <c r="H54" s="20">
        <f t="shared" si="3"/>
        <v>0.0084375</v>
      </c>
      <c r="I54" s="20">
        <f t="shared" si="4"/>
        <v>0.0072800925925925915</v>
      </c>
    </row>
    <row r="55" spans="1:9" ht="15" customHeight="1">
      <c r="A55" s="18">
        <v>52</v>
      </c>
      <c r="B55" s="21" t="s">
        <v>85</v>
      </c>
      <c r="C55" s="21" t="s">
        <v>175</v>
      </c>
      <c r="D55" s="21" t="s">
        <v>58</v>
      </c>
      <c r="E55" s="21" t="s">
        <v>86</v>
      </c>
      <c r="F55" s="29">
        <v>0.028356481481481483</v>
      </c>
      <c r="G55" s="19" t="str">
        <f t="shared" si="0"/>
        <v>5.06/km</v>
      </c>
      <c r="H55" s="20">
        <f t="shared" si="3"/>
        <v>0.008495370370370372</v>
      </c>
      <c r="I55" s="20">
        <f t="shared" si="4"/>
        <v>0.0031134259259259257</v>
      </c>
    </row>
    <row r="56" spans="1:9" ht="15" customHeight="1">
      <c r="A56" s="18">
        <v>53</v>
      </c>
      <c r="B56" s="21" t="s">
        <v>87</v>
      </c>
      <c r="C56" s="21" t="s">
        <v>154</v>
      </c>
      <c r="D56" s="21" t="s">
        <v>8</v>
      </c>
      <c r="E56" s="21" t="s">
        <v>47</v>
      </c>
      <c r="F56" s="29">
        <v>0.028449074074074075</v>
      </c>
      <c r="G56" s="19" t="str">
        <f t="shared" si="0"/>
        <v>5.07/km</v>
      </c>
      <c r="H56" s="20">
        <f t="shared" si="3"/>
        <v>0.008587962962962964</v>
      </c>
      <c r="I56" s="20">
        <f t="shared" si="4"/>
        <v>0.008587962962962964</v>
      </c>
    </row>
    <row r="57" spans="1:9" ht="15" customHeight="1">
      <c r="A57" s="18">
        <v>54</v>
      </c>
      <c r="B57" s="21" t="s">
        <v>88</v>
      </c>
      <c r="C57" s="21" t="s">
        <v>89</v>
      </c>
      <c r="D57" s="21" t="s">
        <v>37</v>
      </c>
      <c r="E57" s="21" t="s">
        <v>180</v>
      </c>
      <c r="F57" s="29">
        <v>0.028993055555555553</v>
      </c>
      <c r="G57" s="19" t="str">
        <f t="shared" si="0"/>
        <v>5.13/km</v>
      </c>
      <c r="H57" s="20">
        <f t="shared" si="3"/>
        <v>0.009131944444444443</v>
      </c>
      <c r="I57" s="20">
        <f t="shared" si="4"/>
        <v>0.00542824074074074</v>
      </c>
    </row>
    <row r="58" spans="1:9" ht="15" customHeight="1">
      <c r="A58" s="18">
        <v>55</v>
      </c>
      <c r="B58" s="21" t="s">
        <v>90</v>
      </c>
      <c r="C58" s="21" t="s">
        <v>167</v>
      </c>
      <c r="D58" s="21" t="s">
        <v>8</v>
      </c>
      <c r="E58" s="21" t="s">
        <v>91</v>
      </c>
      <c r="F58" s="29">
        <v>0.02960648148148148</v>
      </c>
      <c r="G58" s="19" t="str">
        <f t="shared" si="0"/>
        <v>5.20/km</v>
      </c>
      <c r="H58" s="20">
        <f t="shared" si="3"/>
        <v>0.00974537037037037</v>
      </c>
      <c r="I58" s="20">
        <f t="shared" si="4"/>
        <v>0.00974537037037037</v>
      </c>
    </row>
    <row r="59" spans="1:9" ht="15" customHeight="1">
      <c r="A59" s="18">
        <v>56</v>
      </c>
      <c r="B59" s="21" t="s">
        <v>92</v>
      </c>
      <c r="C59" s="21" t="s">
        <v>93</v>
      </c>
      <c r="D59" s="21" t="s">
        <v>12</v>
      </c>
      <c r="E59" s="21" t="s">
        <v>60</v>
      </c>
      <c r="F59" s="29">
        <v>0.029675925925925925</v>
      </c>
      <c r="G59" s="19" t="str">
        <f t="shared" si="0"/>
        <v>5.21/km</v>
      </c>
      <c r="H59" s="20">
        <f t="shared" si="3"/>
        <v>0.009814814814814814</v>
      </c>
      <c r="I59" s="20">
        <f t="shared" si="4"/>
        <v>0.008657407407407405</v>
      </c>
    </row>
    <row r="60" spans="1:9" ht="15" customHeight="1">
      <c r="A60" s="18">
        <v>57</v>
      </c>
      <c r="B60" s="21" t="s">
        <v>94</v>
      </c>
      <c r="C60" s="21" t="s">
        <v>95</v>
      </c>
      <c r="D60" s="21" t="s">
        <v>96</v>
      </c>
      <c r="E60" s="21" t="s">
        <v>86</v>
      </c>
      <c r="F60" s="29">
        <v>0.029780092592592594</v>
      </c>
      <c r="G60" s="19" t="str">
        <f t="shared" si="0"/>
        <v>5.22/km</v>
      </c>
      <c r="H60" s="20">
        <f t="shared" si="3"/>
        <v>0.009918981481481483</v>
      </c>
      <c r="I60" s="20">
        <f t="shared" si="4"/>
        <v>0</v>
      </c>
    </row>
    <row r="61" spans="1:9" ht="15" customHeight="1">
      <c r="A61" s="18">
        <v>58</v>
      </c>
      <c r="B61" s="21" t="s">
        <v>97</v>
      </c>
      <c r="C61" s="21" t="s">
        <v>147</v>
      </c>
      <c r="D61" s="21" t="s">
        <v>37</v>
      </c>
      <c r="E61" s="21" t="s">
        <v>91</v>
      </c>
      <c r="F61" s="29">
        <v>0.02990740740740741</v>
      </c>
      <c r="G61" s="19" t="str">
        <f t="shared" si="0"/>
        <v>5.23/km</v>
      </c>
      <c r="H61" s="20">
        <f t="shared" si="3"/>
        <v>0.0100462962962963</v>
      </c>
      <c r="I61" s="20">
        <f t="shared" si="4"/>
        <v>0.006342592592592598</v>
      </c>
    </row>
    <row r="62" spans="1:9" ht="15" customHeight="1">
      <c r="A62" s="18">
        <v>59</v>
      </c>
      <c r="B62" s="21" t="s">
        <v>98</v>
      </c>
      <c r="C62" s="21" t="s">
        <v>162</v>
      </c>
      <c r="D62" s="21" t="s">
        <v>8</v>
      </c>
      <c r="E62" s="21" t="s">
        <v>47</v>
      </c>
      <c r="F62" s="29">
        <v>0.029988425925925922</v>
      </c>
      <c r="G62" s="19" t="str">
        <f t="shared" si="0"/>
        <v>5.24/km</v>
      </c>
      <c r="H62" s="20">
        <f t="shared" si="3"/>
        <v>0.010127314814814811</v>
      </c>
      <c r="I62" s="20">
        <f t="shared" si="4"/>
        <v>0.010127314814814811</v>
      </c>
    </row>
    <row r="63" spans="1:9" ht="15" customHeight="1">
      <c r="A63" s="18">
        <v>60</v>
      </c>
      <c r="B63" s="21" t="s">
        <v>169</v>
      </c>
      <c r="C63" s="21" t="s">
        <v>150</v>
      </c>
      <c r="D63" s="21" t="s">
        <v>8</v>
      </c>
      <c r="E63" s="21" t="s">
        <v>99</v>
      </c>
      <c r="F63" s="29">
        <v>0.030034722222222223</v>
      </c>
      <c r="G63" s="19" t="str">
        <f t="shared" si="0"/>
        <v>5.24/km</v>
      </c>
      <c r="H63" s="20">
        <f t="shared" si="3"/>
        <v>0.010173611111111112</v>
      </c>
      <c r="I63" s="20">
        <f t="shared" si="4"/>
        <v>0.010173611111111112</v>
      </c>
    </row>
    <row r="64" spans="1:9" ht="15" customHeight="1">
      <c r="A64" s="18">
        <v>61</v>
      </c>
      <c r="B64" s="21" t="s">
        <v>100</v>
      </c>
      <c r="C64" s="21" t="s">
        <v>165</v>
      </c>
      <c r="D64" s="21" t="s">
        <v>37</v>
      </c>
      <c r="E64" s="21" t="s">
        <v>14</v>
      </c>
      <c r="F64" s="29">
        <v>0.030185185185185186</v>
      </c>
      <c r="G64" s="19" t="str">
        <f t="shared" si="0"/>
        <v>5.26/km</v>
      </c>
      <c r="H64" s="20">
        <f t="shared" si="3"/>
        <v>0.010324074074074076</v>
      </c>
      <c r="I64" s="20">
        <f t="shared" si="4"/>
        <v>0.006620370370370374</v>
      </c>
    </row>
    <row r="65" spans="1:9" ht="15" customHeight="1">
      <c r="A65" s="18">
        <v>62</v>
      </c>
      <c r="B65" s="21" t="s">
        <v>101</v>
      </c>
      <c r="C65" s="21" t="s">
        <v>102</v>
      </c>
      <c r="D65" s="21" t="s">
        <v>96</v>
      </c>
      <c r="E65" s="21" t="s">
        <v>103</v>
      </c>
      <c r="F65" s="29">
        <v>0.030300925925925926</v>
      </c>
      <c r="G65" s="19" t="str">
        <f t="shared" si="0"/>
        <v>5.27/km</v>
      </c>
      <c r="H65" s="20">
        <f t="shared" si="3"/>
        <v>0.010439814814814815</v>
      </c>
      <c r="I65" s="20">
        <f t="shared" si="4"/>
        <v>0.0005208333333333315</v>
      </c>
    </row>
    <row r="66" spans="1:9" ht="15" customHeight="1">
      <c r="A66" s="18">
        <v>63</v>
      </c>
      <c r="B66" s="21" t="s">
        <v>104</v>
      </c>
      <c r="C66" s="21" t="s">
        <v>149</v>
      </c>
      <c r="D66" s="21" t="s">
        <v>12</v>
      </c>
      <c r="E66" s="21" t="s">
        <v>24</v>
      </c>
      <c r="F66" s="29">
        <v>0.031574074074074074</v>
      </c>
      <c r="G66" s="19" t="str">
        <f t="shared" si="0"/>
        <v>5.41/km</v>
      </c>
      <c r="H66" s="20">
        <f t="shared" si="3"/>
        <v>0.011712962962962963</v>
      </c>
      <c r="I66" s="20">
        <f t="shared" si="4"/>
        <v>0.010555555555555554</v>
      </c>
    </row>
    <row r="67" spans="1:9" ht="15" customHeight="1">
      <c r="A67" s="18">
        <v>64</v>
      </c>
      <c r="B67" s="21" t="s">
        <v>105</v>
      </c>
      <c r="C67" s="21" t="s">
        <v>156</v>
      </c>
      <c r="D67" s="21" t="s">
        <v>28</v>
      </c>
      <c r="E67" s="21" t="s">
        <v>43</v>
      </c>
      <c r="F67" s="29">
        <v>0.03158564814814815</v>
      </c>
      <c r="G67" s="19" t="str">
        <f t="shared" si="0"/>
        <v>5.41/km</v>
      </c>
      <c r="H67" s="20">
        <f t="shared" si="3"/>
        <v>0.011724537037037037</v>
      </c>
      <c r="I67" s="20">
        <f t="shared" si="4"/>
        <v>0.008981481481481483</v>
      </c>
    </row>
    <row r="68" spans="1:9" ht="15" customHeight="1">
      <c r="A68" s="18">
        <v>65</v>
      </c>
      <c r="B68" s="21" t="s">
        <v>183</v>
      </c>
      <c r="C68" s="21" t="s">
        <v>141</v>
      </c>
      <c r="D68" s="21" t="s">
        <v>37</v>
      </c>
      <c r="E68" s="21" t="s">
        <v>43</v>
      </c>
      <c r="F68" s="29">
        <v>0.03175925925925926</v>
      </c>
      <c r="G68" s="19" t="str">
        <f aca="true" t="shared" si="5" ref="G68:G82">TEXT(INT((HOUR(F68)*3600+MINUTE(F68)*60+SECOND(F68))/$I$2/60),"0")&amp;"."&amp;TEXT(MOD((HOUR(F68)*3600+MINUTE(F68)*60+SECOND(F68))/$I$2,60),"00")&amp;"/km"</f>
        <v>5.43/km</v>
      </c>
      <c r="H68" s="20">
        <f t="shared" si="3"/>
        <v>0.011898148148148147</v>
      </c>
      <c r="I68" s="20">
        <f t="shared" si="4"/>
        <v>0.008194444444444445</v>
      </c>
    </row>
    <row r="69" spans="1:9" ht="15" customHeight="1">
      <c r="A69" s="18">
        <v>66</v>
      </c>
      <c r="B69" s="21" t="s">
        <v>193</v>
      </c>
      <c r="C69" s="21" t="s">
        <v>148</v>
      </c>
      <c r="D69" s="21" t="s">
        <v>106</v>
      </c>
      <c r="E69" s="21" t="s">
        <v>107</v>
      </c>
      <c r="F69" s="29">
        <v>0.031886574074074074</v>
      </c>
      <c r="G69" s="19" t="str">
        <f t="shared" si="5"/>
        <v>5.44/km</v>
      </c>
      <c r="H69" s="20">
        <f t="shared" si="3"/>
        <v>0.012025462962962963</v>
      </c>
      <c r="I69" s="20">
        <f t="shared" si="4"/>
        <v>0</v>
      </c>
    </row>
    <row r="70" spans="1:9" ht="15" customHeight="1">
      <c r="A70" s="18">
        <v>67</v>
      </c>
      <c r="B70" s="21" t="s">
        <v>108</v>
      </c>
      <c r="C70" s="21" t="s">
        <v>166</v>
      </c>
      <c r="D70" s="21" t="s">
        <v>96</v>
      </c>
      <c r="E70" s="21" t="s">
        <v>99</v>
      </c>
      <c r="F70" s="29">
        <v>0.0321875</v>
      </c>
      <c r="G70" s="19" t="str">
        <f t="shared" si="5"/>
        <v>5.48/km</v>
      </c>
      <c r="H70" s="20">
        <f t="shared" si="3"/>
        <v>0.01232638888888889</v>
      </c>
      <c r="I70" s="20">
        <f t="shared" si="4"/>
        <v>0.0024074074074074067</v>
      </c>
    </row>
    <row r="71" spans="1:9" ht="15" customHeight="1">
      <c r="A71" s="18">
        <v>68</v>
      </c>
      <c r="B71" s="21" t="s">
        <v>109</v>
      </c>
      <c r="C71" s="21" t="s">
        <v>181</v>
      </c>
      <c r="D71" s="21" t="s">
        <v>28</v>
      </c>
      <c r="E71" s="21" t="s">
        <v>110</v>
      </c>
      <c r="F71" s="29">
        <v>0.03346064814814815</v>
      </c>
      <c r="G71" s="19" t="str">
        <f t="shared" si="5"/>
        <v>6.01/km</v>
      </c>
      <c r="H71" s="20">
        <f t="shared" si="3"/>
        <v>0.013599537037037038</v>
      </c>
      <c r="I71" s="20">
        <f t="shared" si="4"/>
        <v>0.010856481481481484</v>
      </c>
    </row>
    <row r="72" spans="1:9" ht="15" customHeight="1">
      <c r="A72" s="18">
        <v>69</v>
      </c>
      <c r="B72" s="21" t="s">
        <v>111</v>
      </c>
      <c r="C72" s="21" t="s">
        <v>143</v>
      </c>
      <c r="D72" s="21" t="s">
        <v>8</v>
      </c>
      <c r="E72" s="21" t="s">
        <v>47</v>
      </c>
      <c r="F72" s="29">
        <v>0.03446759259259259</v>
      </c>
      <c r="G72" s="19" t="str">
        <f t="shared" si="5"/>
        <v>6.12/km</v>
      </c>
      <c r="H72" s="20">
        <f t="shared" si="3"/>
        <v>0.01460648148148148</v>
      </c>
      <c r="I72" s="20">
        <f t="shared" si="4"/>
        <v>0.01460648148148148</v>
      </c>
    </row>
    <row r="73" spans="1:9" ht="15" customHeight="1">
      <c r="A73" s="18">
        <v>70</v>
      </c>
      <c r="B73" s="21" t="s">
        <v>112</v>
      </c>
      <c r="C73" s="21" t="s">
        <v>151</v>
      </c>
      <c r="D73" s="21" t="s">
        <v>30</v>
      </c>
      <c r="E73" s="21" t="s">
        <v>43</v>
      </c>
      <c r="F73" s="29">
        <v>0.0346412037037037</v>
      </c>
      <c r="G73" s="19" t="str">
        <f t="shared" si="5"/>
        <v>6.14/km</v>
      </c>
      <c r="H73" s="20">
        <f t="shared" si="3"/>
        <v>0.014780092592592591</v>
      </c>
      <c r="I73" s="20">
        <f t="shared" si="4"/>
        <v>0.011863425925925927</v>
      </c>
    </row>
    <row r="74" spans="1:9" ht="15" customHeight="1">
      <c r="A74" s="18">
        <v>71</v>
      </c>
      <c r="B74" s="21" t="s">
        <v>5</v>
      </c>
      <c r="C74" s="21" t="s">
        <v>176</v>
      </c>
      <c r="D74" s="21" t="s">
        <v>58</v>
      </c>
      <c r="E74" s="21" t="s">
        <v>14</v>
      </c>
      <c r="F74" s="29">
        <v>0.035208333333333335</v>
      </c>
      <c r="G74" s="19" t="str">
        <f t="shared" si="5"/>
        <v>6.20/km</v>
      </c>
      <c r="H74" s="20">
        <f t="shared" si="3"/>
        <v>0.015347222222222224</v>
      </c>
      <c r="I74" s="20">
        <f t="shared" si="4"/>
        <v>0.009965277777777778</v>
      </c>
    </row>
    <row r="75" spans="1:9" ht="15" customHeight="1">
      <c r="A75" s="18">
        <v>72</v>
      </c>
      <c r="B75" s="21" t="s">
        <v>4</v>
      </c>
      <c r="C75" s="21" t="s">
        <v>113</v>
      </c>
      <c r="D75" s="21" t="s">
        <v>96</v>
      </c>
      <c r="E75" s="21" t="s">
        <v>114</v>
      </c>
      <c r="F75" s="29">
        <v>0.035208333333333335</v>
      </c>
      <c r="G75" s="19" t="str">
        <f t="shared" si="5"/>
        <v>6.20/km</v>
      </c>
      <c r="H75" s="20">
        <f t="shared" si="3"/>
        <v>0.015347222222222224</v>
      </c>
      <c r="I75" s="20">
        <f t="shared" si="4"/>
        <v>0.00542824074074074</v>
      </c>
    </row>
    <row r="76" spans="1:9" ht="15" customHeight="1">
      <c r="A76" s="18">
        <v>73</v>
      </c>
      <c r="B76" s="21" t="s">
        <v>115</v>
      </c>
      <c r="C76" s="21" t="s">
        <v>191</v>
      </c>
      <c r="D76" s="21" t="s">
        <v>66</v>
      </c>
      <c r="E76" s="21" t="s">
        <v>43</v>
      </c>
      <c r="F76" s="29">
        <v>0.0352662037037037</v>
      </c>
      <c r="G76" s="19" t="str">
        <f t="shared" si="5"/>
        <v>6.21/km</v>
      </c>
      <c r="H76" s="20">
        <f t="shared" si="3"/>
        <v>0.015405092592592592</v>
      </c>
      <c r="I76" s="20">
        <f t="shared" si="4"/>
        <v>0.009849537037037035</v>
      </c>
    </row>
    <row r="77" spans="1:9" ht="15" customHeight="1">
      <c r="A77" s="18">
        <v>74</v>
      </c>
      <c r="B77" s="21" t="s">
        <v>116</v>
      </c>
      <c r="C77" s="21" t="s">
        <v>173</v>
      </c>
      <c r="D77" s="21" t="s">
        <v>28</v>
      </c>
      <c r="E77" s="21" t="s">
        <v>43</v>
      </c>
      <c r="F77" s="29">
        <v>0.03533564814814815</v>
      </c>
      <c r="G77" s="19" t="str">
        <f t="shared" si="5"/>
        <v>6.22/km</v>
      </c>
      <c r="H77" s="20">
        <f t="shared" si="3"/>
        <v>0.01547453703703704</v>
      </c>
      <c r="I77" s="20">
        <f t="shared" si="4"/>
        <v>0.012731481481481486</v>
      </c>
    </row>
    <row r="78" spans="1:9" ht="15" customHeight="1">
      <c r="A78" s="18">
        <v>75</v>
      </c>
      <c r="B78" s="21" t="s">
        <v>117</v>
      </c>
      <c r="C78" s="21" t="s">
        <v>157</v>
      </c>
      <c r="D78" s="21" t="s">
        <v>106</v>
      </c>
      <c r="E78" s="21" t="s">
        <v>43</v>
      </c>
      <c r="F78" s="29">
        <v>0.035659722222222225</v>
      </c>
      <c r="G78" s="19" t="str">
        <f t="shared" si="5"/>
        <v>6.25/km</v>
      </c>
      <c r="H78" s="20">
        <f t="shared" si="3"/>
        <v>0.015798611111111114</v>
      </c>
      <c r="I78" s="20">
        <f t="shared" si="4"/>
        <v>0.0037731481481481505</v>
      </c>
    </row>
    <row r="79" spans="1:9" ht="15" customHeight="1">
      <c r="A79" s="18">
        <v>76</v>
      </c>
      <c r="B79" s="21" t="s">
        <v>118</v>
      </c>
      <c r="C79" s="21" t="s">
        <v>119</v>
      </c>
      <c r="D79" s="21" t="s">
        <v>96</v>
      </c>
      <c r="E79" s="21" t="s">
        <v>9</v>
      </c>
      <c r="F79" s="29">
        <v>0.03719907407407407</v>
      </c>
      <c r="G79" s="19" t="str">
        <f t="shared" si="5"/>
        <v>6.42/km</v>
      </c>
      <c r="H79" s="20">
        <f t="shared" si="3"/>
        <v>0.01733796296296296</v>
      </c>
      <c r="I79" s="20">
        <f t="shared" si="4"/>
        <v>0.007418981481481478</v>
      </c>
    </row>
    <row r="80" spans="1:9" ht="15" customHeight="1">
      <c r="A80" s="18">
        <v>77</v>
      </c>
      <c r="B80" s="21" t="s">
        <v>120</v>
      </c>
      <c r="C80" s="21" t="s">
        <v>121</v>
      </c>
      <c r="D80" s="21" t="s">
        <v>30</v>
      </c>
      <c r="E80" s="21" t="s">
        <v>43</v>
      </c>
      <c r="F80" s="29">
        <v>0.03784722222222222</v>
      </c>
      <c r="G80" s="19" t="str">
        <f t="shared" si="5"/>
        <v>6.49/km</v>
      </c>
      <c r="H80" s="20">
        <f t="shared" si="3"/>
        <v>0.01798611111111111</v>
      </c>
      <c r="I80" s="20">
        <f t="shared" si="4"/>
        <v>0.015069444444444444</v>
      </c>
    </row>
    <row r="81" spans="1:9" ht="15" customHeight="1">
      <c r="A81" s="18">
        <v>78</v>
      </c>
      <c r="B81" s="21" t="s">
        <v>6</v>
      </c>
      <c r="C81" s="21" t="s">
        <v>122</v>
      </c>
      <c r="D81" s="21" t="s">
        <v>96</v>
      </c>
      <c r="E81" s="21" t="s">
        <v>114</v>
      </c>
      <c r="F81" s="29">
        <v>0.03824074074074074</v>
      </c>
      <c r="G81" s="19" t="str">
        <f t="shared" si="5"/>
        <v>6.53/km</v>
      </c>
      <c r="H81" s="20">
        <f t="shared" si="3"/>
        <v>0.01837962962962963</v>
      </c>
      <c r="I81" s="20">
        <f t="shared" si="4"/>
        <v>0.008460648148148148</v>
      </c>
    </row>
    <row r="82" spans="1:9" ht="15" customHeight="1" thickBot="1">
      <c r="A82" s="22">
        <v>79</v>
      </c>
      <c r="B82" s="30" t="s">
        <v>123</v>
      </c>
      <c r="C82" s="30" t="s">
        <v>185</v>
      </c>
      <c r="D82" s="30" t="s">
        <v>106</v>
      </c>
      <c r="E82" s="30" t="s">
        <v>124</v>
      </c>
      <c r="F82" s="31">
        <v>0.04114583333333333</v>
      </c>
      <c r="G82" s="23" t="str">
        <f t="shared" si="5"/>
        <v>7.24/km</v>
      </c>
      <c r="H82" s="24">
        <f t="shared" si="3"/>
        <v>0.021284722222222222</v>
      </c>
      <c r="I82" s="24">
        <f t="shared" si="4"/>
        <v>0.009259259259259259</v>
      </c>
    </row>
  </sheetData>
  <autoFilter ref="A3:I8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Trofeo Ocricolum 1ª edizione</v>
      </c>
      <c r="B1" s="39"/>
      <c r="C1" s="40"/>
    </row>
    <row r="2" spans="1:3" ht="33" customHeight="1" thickBot="1">
      <c r="A2" s="41" t="str">
        <f>Individuale!A2&amp;" km. "&amp;Individuale!I2</f>
        <v>Otricoli (TR) Italia - Sabato 22/05/2010 km. 8</v>
      </c>
      <c r="B2" s="42"/>
      <c r="C2" s="43"/>
    </row>
    <row r="3" spans="1:3" ht="24.75" customHeight="1" thickBot="1">
      <c r="A3" s="12" t="s">
        <v>128</v>
      </c>
      <c r="B3" s="13" t="s">
        <v>132</v>
      </c>
      <c r="C3" s="13" t="s">
        <v>137</v>
      </c>
    </row>
    <row r="4" spans="1:3" ht="15" customHeight="1">
      <c r="A4" s="32">
        <v>1</v>
      </c>
      <c r="B4" s="44" t="s">
        <v>43</v>
      </c>
      <c r="C4" s="45">
        <v>9</v>
      </c>
    </row>
    <row r="5" spans="1:3" ht="15" customHeight="1">
      <c r="A5" s="25">
        <v>2</v>
      </c>
      <c r="B5" s="46" t="s">
        <v>9</v>
      </c>
      <c r="C5" s="47">
        <v>8</v>
      </c>
    </row>
    <row r="6" spans="1:3" ht="15" customHeight="1">
      <c r="A6" s="25">
        <v>3</v>
      </c>
      <c r="B6" s="46" t="s">
        <v>180</v>
      </c>
      <c r="C6" s="47">
        <v>7</v>
      </c>
    </row>
    <row r="7" spans="1:3" ht="15" customHeight="1">
      <c r="A7" s="25">
        <v>4</v>
      </c>
      <c r="B7" s="46" t="s">
        <v>47</v>
      </c>
      <c r="C7" s="47">
        <v>5</v>
      </c>
    </row>
    <row r="8" spans="1:3" ht="15" customHeight="1">
      <c r="A8" s="25">
        <v>5</v>
      </c>
      <c r="B8" s="46" t="s">
        <v>70</v>
      </c>
      <c r="C8" s="47">
        <v>4</v>
      </c>
    </row>
    <row r="9" spans="1:3" ht="15" customHeight="1">
      <c r="A9" s="25">
        <v>6</v>
      </c>
      <c r="B9" s="46" t="s">
        <v>22</v>
      </c>
      <c r="C9" s="47">
        <v>4</v>
      </c>
    </row>
    <row r="10" spans="1:3" ht="15" customHeight="1">
      <c r="A10" s="25">
        <v>7</v>
      </c>
      <c r="B10" s="46" t="s">
        <v>14</v>
      </c>
      <c r="C10" s="47">
        <v>3</v>
      </c>
    </row>
    <row r="11" spans="1:3" ht="15" customHeight="1">
      <c r="A11" s="25">
        <v>8</v>
      </c>
      <c r="B11" s="46" t="s">
        <v>51</v>
      </c>
      <c r="C11" s="47">
        <v>3</v>
      </c>
    </row>
    <row r="12" spans="1:3" ht="15" customHeight="1">
      <c r="A12" s="25">
        <v>9</v>
      </c>
      <c r="B12" s="46" t="s">
        <v>32</v>
      </c>
      <c r="C12" s="47">
        <v>3</v>
      </c>
    </row>
    <row r="13" spans="1:3" ht="15" customHeight="1">
      <c r="A13" s="25">
        <v>10</v>
      </c>
      <c r="B13" s="46" t="s">
        <v>60</v>
      </c>
      <c r="C13" s="47">
        <v>3</v>
      </c>
    </row>
    <row r="14" spans="1:3" ht="15" customHeight="1">
      <c r="A14" s="25">
        <v>11</v>
      </c>
      <c r="B14" s="46" t="s">
        <v>24</v>
      </c>
      <c r="C14" s="47">
        <v>3</v>
      </c>
    </row>
    <row r="15" spans="1:3" ht="15" customHeight="1">
      <c r="A15" s="25">
        <v>12</v>
      </c>
      <c r="B15" s="46" t="s">
        <v>86</v>
      </c>
      <c r="C15" s="47">
        <v>2</v>
      </c>
    </row>
    <row r="16" spans="1:3" ht="15" customHeight="1">
      <c r="A16" s="25">
        <v>13</v>
      </c>
      <c r="B16" s="46" t="s">
        <v>114</v>
      </c>
      <c r="C16" s="47">
        <v>2</v>
      </c>
    </row>
    <row r="17" spans="1:3" ht="15" customHeight="1">
      <c r="A17" s="25">
        <v>14</v>
      </c>
      <c r="B17" s="46" t="s">
        <v>91</v>
      </c>
      <c r="C17" s="47">
        <v>2</v>
      </c>
    </row>
    <row r="18" spans="1:3" ht="15" customHeight="1">
      <c r="A18" s="25">
        <v>15</v>
      </c>
      <c r="B18" s="46" t="s">
        <v>99</v>
      </c>
      <c r="C18" s="47">
        <v>2</v>
      </c>
    </row>
    <row r="19" spans="1:3" ht="15" customHeight="1">
      <c r="A19" s="25">
        <v>16</v>
      </c>
      <c r="B19" s="46" t="s">
        <v>68</v>
      </c>
      <c r="C19" s="47">
        <v>1</v>
      </c>
    </row>
    <row r="20" spans="1:3" ht="15" customHeight="1">
      <c r="A20" s="25">
        <v>17</v>
      </c>
      <c r="B20" s="46" t="s">
        <v>110</v>
      </c>
      <c r="C20" s="47">
        <v>1</v>
      </c>
    </row>
    <row r="21" spans="1:3" ht="15" customHeight="1">
      <c r="A21" s="25">
        <v>18</v>
      </c>
      <c r="B21" s="46" t="s">
        <v>31</v>
      </c>
      <c r="C21" s="47">
        <v>1</v>
      </c>
    </row>
    <row r="22" spans="1:3" ht="15" customHeight="1">
      <c r="A22" s="25">
        <v>19</v>
      </c>
      <c r="B22" s="46" t="s">
        <v>79</v>
      </c>
      <c r="C22" s="47">
        <v>1</v>
      </c>
    </row>
    <row r="23" spans="1:3" ht="15" customHeight="1">
      <c r="A23" s="25">
        <v>20</v>
      </c>
      <c r="B23" s="46" t="s">
        <v>103</v>
      </c>
      <c r="C23" s="47">
        <v>1</v>
      </c>
    </row>
    <row r="24" spans="1:3" ht="15" customHeight="1">
      <c r="A24" s="25">
        <v>21</v>
      </c>
      <c r="B24" s="46" t="s">
        <v>17</v>
      </c>
      <c r="C24" s="47">
        <v>1</v>
      </c>
    </row>
    <row r="25" spans="1:3" ht="15" customHeight="1">
      <c r="A25" s="25">
        <v>22</v>
      </c>
      <c r="B25" s="46" t="s">
        <v>77</v>
      </c>
      <c r="C25" s="47">
        <v>1</v>
      </c>
    </row>
    <row r="26" spans="1:3" ht="15" customHeight="1">
      <c r="A26" s="25">
        <v>23</v>
      </c>
      <c r="B26" s="46" t="s">
        <v>41</v>
      </c>
      <c r="C26" s="47">
        <v>1</v>
      </c>
    </row>
    <row r="27" spans="1:3" ht="15" customHeight="1">
      <c r="A27" s="25">
        <v>24</v>
      </c>
      <c r="B27" s="46" t="s">
        <v>107</v>
      </c>
      <c r="C27" s="47">
        <v>1</v>
      </c>
    </row>
    <row r="28" spans="1:3" ht="15" customHeight="1">
      <c r="A28" s="25">
        <v>25</v>
      </c>
      <c r="B28" s="46" t="s">
        <v>75</v>
      </c>
      <c r="C28" s="47">
        <v>1</v>
      </c>
    </row>
    <row r="29" spans="1:3" ht="15" customHeight="1">
      <c r="A29" s="25">
        <v>26</v>
      </c>
      <c r="B29" s="46" t="s">
        <v>124</v>
      </c>
      <c r="C29" s="47">
        <v>1</v>
      </c>
    </row>
    <row r="30" spans="1:3" ht="15" customHeight="1">
      <c r="A30" s="25">
        <v>27</v>
      </c>
      <c r="B30" s="46" t="s">
        <v>13</v>
      </c>
      <c r="C30" s="47">
        <v>1</v>
      </c>
    </row>
    <row r="31" spans="1:3" ht="15" customHeight="1">
      <c r="A31" s="25">
        <v>28</v>
      </c>
      <c r="B31" s="46" t="s">
        <v>62</v>
      </c>
      <c r="C31" s="47">
        <v>1</v>
      </c>
    </row>
    <row r="32" spans="1:3" ht="15" customHeight="1">
      <c r="A32" s="25">
        <v>29</v>
      </c>
      <c r="B32" s="46" t="s">
        <v>33</v>
      </c>
      <c r="C32" s="47">
        <v>1</v>
      </c>
    </row>
    <row r="33" spans="1:3" ht="15" customHeight="1">
      <c r="A33" s="25">
        <v>30</v>
      </c>
      <c r="B33" s="46" t="s">
        <v>19</v>
      </c>
      <c r="C33" s="47">
        <v>1</v>
      </c>
    </row>
    <row r="34" spans="1:3" ht="15" customHeight="1">
      <c r="A34" s="25">
        <v>31</v>
      </c>
      <c r="B34" s="46" t="s">
        <v>64</v>
      </c>
      <c r="C34" s="47">
        <v>1</v>
      </c>
    </row>
    <row r="35" spans="1:3" ht="15" customHeight="1">
      <c r="A35" s="25">
        <v>32</v>
      </c>
      <c r="B35" s="46" t="s">
        <v>56</v>
      </c>
      <c r="C35" s="47">
        <v>1</v>
      </c>
    </row>
    <row r="36" spans="1:3" ht="15" customHeight="1">
      <c r="A36" s="25">
        <v>33</v>
      </c>
      <c r="B36" s="46" t="s">
        <v>170</v>
      </c>
      <c r="C36" s="47">
        <v>1</v>
      </c>
    </row>
    <row r="37" spans="1:3" ht="15" customHeight="1" thickBot="1">
      <c r="A37" s="26">
        <v>34</v>
      </c>
      <c r="B37" s="48" t="s">
        <v>38</v>
      </c>
      <c r="C37" s="49">
        <v>1</v>
      </c>
    </row>
    <row r="38" ht="12.75">
      <c r="C38" s="3">
        <f>SUM(C4:C37)</f>
        <v>79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2010-05-28T10:33:57Z</dcterms:modified>
  <cp:category/>
  <cp:version/>
  <cp:contentType/>
  <cp:contentStatus/>
</cp:coreProperties>
</file>