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<sst xmlns="http://schemas.openxmlformats.org/spreadsheetml/2006/main" count="308" uniqueCount="174">
  <si>
    <t>GERMANA</t>
  </si>
  <si>
    <t>SANTORI</t>
  </si>
  <si>
    <t>MARCELLA</t>
  </si>
  <si>
    <t>A</t>
  </si>
  <si>
    <t>B</t>
  </si>
  <si>
    <t>C</t>
  </si>
  <si>
    <t>D</t>
  </si>
  <si>
    <t>FARAONI</t>
  </si>
  <si>
    <t>F</t>
  </si>
  <si>
    <t>E</t>
  </si>
  <si>
    <t>GIOVANNI BATTISTA</t>
  </si>
  <si>
    <t>G</t>
  </si>
  <si>
    <t xml:space="preserve">3ª edizione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</si>
  <si>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</si>
  <si>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</si>
  <si>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</si>
  <si>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</si>
  <si>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</si>
  <si>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</si>
  <si>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</si>
  <si>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</si>
  <si>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</si>
  <si>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</si>
  <si>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</si>
  <si>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</si>
  <si>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DANIELE</t>
  </si>
  <si>
    <t>FABIO</t>
  </si>
  <si>
    <t>ALESSANDRO</t>
  </si>
  <si>
    <t>STEFANO</t>
  </si>
  <si>
    <t>GIOVANNI</t>
  </si>
  <si>
    <t>ROBERTO</t>
  </si>
  <si>
    <t>ANDREA</t>
  </si>
  <si>
    <t>LUCA</t>
  </si>
  <si>
    <t>RICCARDO</t>
  </si>
  <si>
    <t>MARCO</t>
  </si>
  <si>
    <t>ROBERTA</t>
  </si>
  <si>
    <t>PAOLO</t>
  </si>
  <si>
    <t>RAFFAELE</t>
  </si>
  <si>
    <t>EUGENIO</t>
  </si>
  <si>
    <t>FRANCESCO</t>
  </si>
  <si>
    <t>CINZIA</t>
  </si>
  <si>
    <t>GIULIO</t>
  </si>
  <si>
    <t>SARA</t>
  </si>
  <si>
    <t>LORENZO</t>
  </si>
  <si>
    <t>MAURO</t>
  </si>
  <si>
    <t>MATTEO</t>
  </si>
  <si>
    <t>EMANUELE</t>
  </si>
  <si>
    <t>CRISTIANO</t>
  </si>
  <si>
    <t>DE DOMINICIS</t>
  </si>
  <si>
    <t>CESARE</t>
  </si>
  <si>
    <t>ANGELO</t>
  </si>
  <si>
    <t>COSTANTINO</t>
  </si>
  <si>
    <t>UMBERTO</t>
  </si>
  <si>
    <t>LUIGI</t>
  </si>
  <si>
    <t>ROSSI</t>
  </si>
  <si>
    <t>CLAUDIO</t>
  </si>
  <si>
    <t>PAOLA</t>
  </si>
  <si>
    <t>LEONE</t>
  </si>
  <si>
    <t>BRUNO</t>
  </si>
  <si>
    <t>CIMA</t>
  </si>
  <si>
    <t>SECCI</t>
  </si>
  <si>
    <t>VALERIO</t>
  </si>
  <si>
    <t>MARIANI</t>
  </si>
  <si>
    <t>ENNIO</t>
  </si>
  <si>
    <t>SILVIA</t>
  </si>
  <si>
    <t>ALESSANDRA</t>
  </si>
  <si>
    <t>VITO</t>
  </si>
  <si>
    <t>DI CICCO</t>
  </si>
  <si>
    <t>ETTORE</t>
  </si>
  <si>
    <t>ANNA</t>
  </si>
  <si>
    <t>CAPOBIANCO</t>
  </si>
  <si>
    <t>EUPLIO</t>
  </si>
  <si>
    <t>A.S.D. Podistica Solidarietà</t>
  </si>
  <si>
    <t>HLINSKI</t>
  </si>
  <si>
    <t>YAUHENI</t>
  </si>
  <si>
    <t>Atletica Studentesca CA.RI.RI.</t>
  </si>
  <si>
    <t>DI Stefano</t>
  </si>
  <si>
    <t>Rifondazione Podistica</t>
  </si>
  <si>
    <t>MUSTAZZA</t>
  </si>
  <si>
    <t>Roma Rosso Runners Club</t>
  </si>
  <si>
    <t>ERUTUM</t>
  </si>
  <si>
    <t>GIANCAMILLI</t>
  </si>
  <si>
    <t>FIPM</t>
  </si>
  <si>
    <t>SERAFINELLI</t>
  </si>
  <si>
    <t>Olimpia Atletica Nettuno</t>
  </si>
  <si>
    <t>Roma Road Runners Club</t>
  </si>
  <si>
    <t>SESTI</t>
  </si>
  <si>
    <t>Reti Runners Footorks</t>
  </si>
  <si>
    <t>CALOGERO CARLO</t>
  </si>
  <si>
    <t>Atletica Malo</t>
  </si>
  <si>
    <t>Atletico Monterotondo</t>
  </si>
  <si>
    <t>DANESE</t>
  </si>
  <si>
    <t>G.S. Lital</t>
  </si>
  <si>
    <t>VANNI</t>
  </si>
  <si>
    <t>ORLANDO</t>
  </si>
  <si>
    <t>AVIS Bra</t>
  </si>
  <si>
    <t>NULLI</t>
  </si>
  <si>
    <t>GRASSELLI</t>
  </si>
  <si>
    <t>Valerio</t>
  </si>
  <si>
    <t>CERRONI</t>
  </si>
  <si>
    <t>TRONO</t>
  </si>
  <si>
    <t>ISMAELE</t>
  </si>
  <si>
    <t>Lazio Running Team</t>
  </si>
  <si>
    <t>GARGIULO</t>
  </si>
  <si>
    <t>Roma Atletica</t>
  </si>
  <si>
    <t>QUINZI</t>
  </si>
  <si>
    <t>GUBINELLI</t>
  </si>
  <si>
    <t>Atletica Palombara</t>
  </si>
  <si>
    <t>FELIZIANI</t>
  </si>
  <si>
    <t>Olimpica Flaminia</t>
  </si>
  <si>
    <t>D'AGOSTINI</t>
  </si>
  <si>
    <t>Atletica ENI</t>
  </si>
  <si>
    <t>P£RETTA</t>
  </si>
  <si>
    <t>CHERUBINI</t>
  </si>
  <si>
    <t>TRUCCHIA</t>
  </si>
  <si>
    <t>Boville Podistica</t>
  </si>
  <si>
    <t>TODI</t>
  </si>
  <si>
    <t>Due Ponti</t>
  </si>
  <si>
    <t>BUZZI</t>
  </si>
  <si>
    <t>ADEMO</t>
  </si>
  <si>
    <t>CANTATORE</t>
  </si>
  <si>
    <t>Olimpia 2004 Roma</t>
  </si>
  <si>
    <t>SILIBERTO</t>
  </si>
  <si>
    <t>Footwors Sporting Team</t>
  </si>
  <si>
    <t>CAGGIANO</t>
  </si>
  <si>
    <t>FC</t>
  </si>
  <si>
    <t>MORGIA</t>
  </si>
  <si>
    <t>BOCCADORI</t>
  </si>
  <si>
    <t>MAGRINI</t>
  </si>
  <si>
    <t>MICARELLI</t>
  </si>
  <si>
    <t>Beati gli Ultimi</t>
  </si>
  <si>
    <t>CECCHETELLI</t>
  </si>
  <si>
    <t>Uisp Rieti</t>
  </si>
  <si>
    <t>TEODORI</t>
  </si>
  <si>
    <t>LIBOA</t>
  </si>
  <si>
    <t>ALESANDRO</t>
  </si>
  <si>
    <t>SENZIO</t>
  </si>
  <si>
    <t>FANELLI</t>
  </si>
  <si>
    <t>ADELE</t>
  </si>
  <si>
    <t>ROCCAMO</t>
  </si>
  <si>
    <t>BATTISTELLI</t>
  </si>
  <si>
    <t>LIVIANO</t>
  </si>
  <si>
    <t>Corsa dei Santi</t>
  </si>
  <si>
    <t>IOLE</t>
  </si>
  <si>
    <t>FD</t>
  </si>
  <si>
    <t>LATTANZI</t>
  </si>
  <si>
    <t>G.S. Bancari Romani</t>
  </si>
  <si>
    <t>SALVATORI</t>
  </si>
  <si>
    <t>Tivoli Marathon</t>
  </si>
  <si>
    <t>MIMMO</t>
  </si>
  <si>
    <t>FALATO</t>
  </si>
  <si>
    <t>FA</t>
  </si>
  <si>
    <t>BREGA</t>
  </si>
  <si>
    <t xml:space="preserve">DE SILVESTRIS </t>
  </si>
  <si>
    <t>LORETO</t>
  </si>
  <si>
    <t>FE</t>
  </si>
  <si>
    <t>IANNELLI</t>
  </si>
  <si>
    <t>RIGLIETTI</t>
  </si>
  <si>
    <t>GIACOMO</t>
  </si>
  <si>
    <t>KOJOUHAPOV</t>
  </si>
  <si>
    <t>IVAYLO</t>
  </si>
  <si>
    <t>TAGLIABUE</t>
  </si>
  <si>
    <t>MUZZI</t>
  </si>
  <si>
    <t>POMPILIO</t>
  </si>
  <si>
    <t>ANGELA</t>
  </si>
  <si>
    <t>NUCCITELLI</t>
  </si>
  <si>
    <t>FILESI</t>
  </si>
  <si>
    <t>BUCCI</t>
  </si>
  <si>
    <t>Pol Morandi Gualtiero</t>
  </si>
  <si>
    <r>
      <rPr>
        <sz val="10"/>
        <rFont val="Arial"/>
        <family val="0"/>
      </rPr>
      <t>SILVESTR</t>
    </r>
  </si>
  <si>
    <r>
      <rPr>
        <sz val="10"/>
        <rFont val="Arial"/>
        <family val="2"/>
      </rPr>
      <t>STEFAN</t>
    </r>
  </si>
  <si>
    <r>
      <rPr>
        <sz val="10"/>
        <rFont val="Arial"/>
        <family val="2"/>
      </rPr>
      <t>SANTARELL</t>
    </r>
  </si>
  <si>
    <t>Cross Valle del Tevere</t>
  </si>
  <si>
    <t>Monterotondo Scalo (RM) Italia - Domenica 09/03/2014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</si>
</sst>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sz val="10"/>
      <color indexed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21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left" vertical="center"/>
    </xf>
    <xf numFmtId="0" fontId="7" fillId="0" borderId="13" xfId="48" applyFont="1" applyFill="1" applyBorder="1" applyAlignment="1">
      <alignment horizontal="center" vertical="center"/>
      <protection/>
    </xf>
    <xf numFmtId="21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48" applyFont="1" applyFill="1" applyBorder="1" applyAlignment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4" xfId="48" applyFont="1" applyFill="1" applyBorder="1" applyAlignment="1">
      <alignment horizontal="center" vertical="center"/>
      <protection/>
    </xf>
    <xf numFmtId="2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0" fillId="21" borderId="13" xfId="48" applyFont="1" applyFill="1" applyBorder="1" applyAlignment="1">
      <alignment horizontal="left" vertical="center"/>
      <protection/>
    </xf>
    <xf numFmtId="0" fontId="30" fillId="21" borderId="13" xfId="48" applyFont="1" applyFill="1" applyBorder="1" applyAlignment="1">
      <alignment horizontal="center" vertical="center"/>
      <protection/>
    </xf>
    <xf numFmtId="21" fontId="30" fillId="21" borderId="13" xfId="0" applyNumberFormat="1" applyFont="1" applyFill="1" applyBorder="1" applyAlignment="1" applyProtection="1">
      <alignment horizontal="center" vertical="center"/>
      <protection/>
    </xf>
    <xf numFmtId="0" fontId="30" fillId="21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Iscritt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5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172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173</v>
      </c>
      <c r="B3" s="34"/>
      <c r="C3" s="34"/>
      <c r="D3" s="34"/>
      <c r="E3" s="34"/>
      <c r="F3" s="34"/>
      <c r="G3" s="34"/>
      <c r="H3" s="3" t="s">
        <v>13</v>
      </c>
      <c r="I3" s="4">
        <v>5</v>
      </c>
    </row>
    <row r="4" spans="1:9" ht="37.5" customHeight="1">
      <c r="A4" s="5" t="s">
        <v>14</v>
      </c>
      <c r="B4" s="6" t="s">
        <v>15</v>
      </c>
      <c r="C4" s="19" t="s">
        <v>16</v>
      </c>
      <c r="D4" s="7" t="s">
        <v>17</v>
      </c>
      <c r="E4" s="8" t="s">
        <v>18</v>
      </c>
      <c r="F4" s="7" t="s">
        <v>19</v>
      </c>
      <c r="G4" s="7" t="s">
        <v>20</v>
      </c>
      <c r="H4" s="9" t="s">
        <v>21</v>
      </c>
      <c r="I4" s="9" t="s">
        <v>22</v>
      </c>
    </row>
    <row r="5" spans="1:9" s="12" customFormat="1" ht="15" customHeight="1">
      <c r="A5" s="21">
        <v>1</v>
      </c>
      <c r="B5" s="39" t="s">
        <v>73</v>
      </c>
      <c r="C5" s="39" t="s">
        <v>74</v>
      </c>
      <c r="D5" s="40" t="s">
        <v>3</v>
      </c>
      <c r="E5" s="50" t="s">
        <v>75</v>
      </c>
      <c r="F5" s="41">
        <v>0.011516203703703702</v>
      </c>
      <c r="G5" s="21" t="str">
        <f aca="true" t="shared" si="0" ref="G5:G68">TEXT(INT((HOUR(F5)*3600+MINUTE(F5)*60+SECOND(F5))/$I$3/60),"0")&amp;"."&amp;TEXT(MOD((HOUR(F5)*3600+MINUTE(F5)*60+SECOND(F5))/$I$3,60),"00")&amp;"/km"</f>
        <v>3.19/km</v>
      </c>
      <c r="H5" s="22">
        <f aca="true" t="shared" si="1" ref="H5:H68">F5-$F$5</f>
        <v>0</v>
      </c>
      <c r="I5" s="22">
        <f>F5-INDEX($F$5:$F$70,MATCH(D5,$D$5:$D$70,0))</f>
        <v>0</v>
      </c>
    </row>
    <row r="6" spans="1:9" s="12" customFormat="1" ht="15" customHeight="1">
      <c r="A6" s="13">
        <v>2</v>
      </c>
      <c r="B6" s="42" t="s">
        <v>76</v>
      </c>
      <c r="C6" s="42" t="s">
        <v>25</v>
      </c>
      <c r="D6" s="43" t="s">
        <v>4</v>
      </c>
      <c r="E6" s="51" t="s">
        <v>77</v>
      </c>
      <c r="F6" s="44">
        <v>0.012002314814814815</v>
      </c>
      <c r="G6" s="13" t="str">
        <f t="shared" si="0"/>
        <v>3.27/km</v>
      </c>
      <c r="H6" s="15">
        <f t="shared" si="1"/>
        <v>0.0004861111111111125</v>
      </c>
      <c r="I6" s="24">
        <f>F6-INDEX($F$5:$F$70,MATCH(D6,$D$5:$D$70,0))</f>
        <v>0</v>
      </c>
    </row>
    <row r="7" spans="1:9" s="12" customFormat="1" ht="15" customHeight="1">
      <c r="A7" s="13">
        <v>3</v>
      </c>
      <c r="B7" s="42" t="s">
        <v>78</v>
      </c>
      <c r="C7" s="42" t="s">
        <v>66</v>
      </c>
      <c r="D7" s="43" t="s">
        <v>4</v>
      </c>
      <c r="E7" s="51" t="s">
        <v>79</v>
      </c>
      <c r="F7" s="44">
        <v>0.01207175925925926</v>
      </c>
      <c r="G7" s="13" t="str">
        <f t="shared" si="0"/>
        <v>3.29/km</v>
      </c>
      <c r="H7" s="15">
        <f t="shared" si="1"/>
        <v>0.0005555555555555574</v>
      </c>
      <c r="I7" s="24">
        <f>F7-INDEX($F$5:$F$70,MATCH(D7,$D$5:$D$70,0))</f>
        <v>6.944444444444489E-05</v>
      </c>
    </row>
    <row r="8" spans="1:9" s="12" customFormat="1" ht="15" customHeight="1">
      <c r="A8" s="13">
        <v>4</v>
      </c>
      <c r="B8" s="42" t="s">
        <v>48</v>
      </c>
      <c r="C8" s="42" t="s">
        <v>32</v>
      </c>
      <c r="D8" s="43" t="s">
        <v>6</v>
      </c>
      <c r="E8" s="51" t="s">
        <v>80</v>
      </c>
      <c r="F8" s="44">
        <v>0.012685185185185183</v>
      </c>
      <c r="G8" s="13" t="str">
        <f t="shared" si="0"/>
        <v>3.39/km</v>
      </c>
      <c r="H8" s="15">
        <f t="shared" si="1"/>
        <v>0.001168981481481481</v>
      </c>
      <c r="I8" s="24">
        <f>F8-INDEX($F$5:$F$70,MATCH(D8,$D$5:$D$70,0))</f>
        <v>0</v>
      </c>
    </row>
    <row r="9" spans="1:9" s="12" customFormat="1" ht="15" customHeight="1">
      <c r="A9" s="13">
        <v>5</v>
      </c>
      <c r="B9" s="42" t="s">
        <v>81</v>
      </c>
      <c r="C9" s="42" t="s">
        <v>39</v>
      </c>
      <c r="D9" s="43" t="s">
        <v>4</v>
      </c>
      <c r="E9" s="51" t="s">
        <v>82</v>
      </c>
      <c r="F9" s="44">
        <v>0.01283564814814815</v>
      </c>
      <c r="G9" s="13" t="str">
        <f t="shared" si="0"/>
        <v>3.42/km</v>
      </c>
      <c r="H9" s="15">
        <f t="shared" si="1"/>
        <v>0.0013194444444444477</v>
      </c>
      <c r="I9" s="24">
        <f>F9-INDEX($F$5:$F$70,MATCH(D9,$D$5:$D$70,0))</f>
        <v>0.0008333333333333352</v>
      </c>
    </row>
    <row r="10" spans="1:9" s="12" customFormat="1" ht="15" customHeight="1">
      <c r="A10" s="13">
        <v>6</v>
      </c>
      <c r="B10" s="42" t="s">
        <v>83</v>
      </c>
      <c r="C10" s="42" t="s">
        <v>26</v>
      </c>
      <c r="D10" s="43" t="s">
        <v>5</v>
      </c>
      <c r="E10" s="51" t="s">
        <v>84</v>
      </c>
      <c r="F10" s="44">
        <v>0.012881944444444446</v>
      </c>
      <c r="G10" s="13" t="str">
        <f t="shared" si="0"/>
        <v>3.43/km</v>
      </c>
      <c r="H10" s="15">
        <f t="shared" si="1"/>
        <v>0.0013657407407407438</v>
      </c>
      <c r="I10" s="24">
        <f>F10-INDEX($F$5:$F$70,MATCH(D10,$D$5:$D$70,0))</f>
        <v>0</v>
      </c>
    </row>
    <row r="11" spans="1:9" s="12" customFormat="1" ht="15" customHeight="1">
      <c r="A11" s="23">
        <v>7</v>
      </c>
      <c r="B11" s="45" t="s">
        <v>7</v>
      </c>
      <c r="C11" s="45" t="s">
        <v>55</v>
      </c>
      <c r="D11" s="43" t="s">
        <v>9</v>
      </c>
      <c r="E11" s="51" t="s">
        <v>85</v>
      </c>
      <c r="F11" s="44">
        <v>0.012939814814814814</v>
      </c>
      <c r="G11" s="23" t="str">
        <f t="shared" si="0"/>
        <v>3.44/km</v>
      </c>
      <c r="H11" s="24">
        <f t="shared" si="1"/>
        <v>0.0014236111111111116</v>
      </c>
      <c r="I11" s="24">
        <f>F11-INDEX($F$5:$F$70,MATCH(D11,$D$5:$D$70,0))</f>
        <v>0</v>
      </c>
    </row>
    <row r="12" spans="1:9" s="12" customFormat="1" ht="15" customHeight="1">
      <c r="A12" s="13">
        <v>8</v>
      </c>
      <c r="B12" s="42" t="s">
        <v>86</v>
      </c>
      <c r="C12" s="42" t="s">
        <v>43</v>
      </c>
      <c r="D12" s="43" t="s">
        <v>4</v>
      </c>
      <c r="E12" s="51" t="s">
        <v>87</v>
      </c>
      <c r="F12" s="44">
        <v>0.012951388888888887</v>
      </c>
      <c r="G12" s="13" t="str">
        <f t="shared" si="0"/>
        <v>3.44/km</v>
      </c>
      <c r="H12" s="15">
        <f t="shared" si="1"/>
        <v>0.0014351851851851852</v>
      </c>
      <c r="I12" s="24">
        <f>F12-INDEX($F$5:$F$70,MATCH(D12,$D$5:$D$70,0))</f>
        <v>0.0009490740740740727</v>
      </c>
    </row>
    <row r="13" spans="1:9" s="12" customFormat="1" ht="15" customHeight="1">
      <c r="A13" s="13">
        <v>9</v>
      </c>
      <c r="B13" s="42" t="s">
        <v>57</v>
      </c>
      <c r="C13" s="42" t="s">
        <v>88</v>
      </c>
      <c r="D13" s="43" t="s">
        <v>5</v>
      </c>
      <c r="E13" s="51" t="s">
        <v>89</v>
      </c>
      <c r="F13" s="44">
        <v>0.012962962962962963</v>
      </c>
      <c r="G13" s="13" t="str">
        <f t="shared" si="0"/>
        <v>3.44/km</v>
      </c>
      <c r="H13" s="15">
        <f t="shared" si="1"/>
        <v>0.0014467592592592605</v>
      </c>
      <c r="I13" s="24">
        <f>F13-INDEX($F$5:$F$70,MATCH(D13,$D$5:$D$70,0))</f>
        <v>8.101851851851673E-05</v>
      </c>
    </row>
    <row r="14" spans="1:9" s="12" customFormat="1" ht="15" customHeight="1">
      <c r="A14" s="13">
        <v>10</v>
      </c>
      <c r="B14" s="42" t="s">
        <v>48</v>
      </c>
      <c r="C14" s="42" t="s">
        <v>49</v>
      </c>
      <c r="D14" s="43" t="s">
        <v>5</v>
      </c>
      <c r="E14" s="51" t="s">
        <v>90</v>
      </c>
      <c r="F14" s="44">
        <v>0.013402777777777777</v>
      </c>
      <c r="G14" s="13" t="str">
        <f t="shared" si="0"/>
        <v>3.52/km</v>
      </c>
      <c r="H14" s="15">
        <f t="shared" si="1"/>
        <v>0.0018865740740740752</v>
      </c>
      <c r="I14" s="24">
        <f>F14-INDEX($F$5:$F$70,MATCH(D14,$D$5:$D$70,0))</f>
        <v>0.0005208333333333315</v>
      </c>
    </row>
    <row r="15" spans="1:9" s="12" customFormat="1" ht="15" customHeight="1">
      <c r="A15" s="13">
        <v>11</v>
      </c>
      <c r="B15" s="45" t="s">
        <v>91</v>
      </c>
      <c r="C15" s="45" t="s">
        <v>29</v>
      </c>
      <c r="D15" s="43" t="s">
        <v>5</v>
      </c>
      <c r="E15" s="51" t="s">
        <v>92</v>
      </c>
      <c r="F15" s="44">
        <v>0.013425925925925924</v>
      </c>
      <c r="G15" s="13" t="str">
        <f t="shared" si="0"/>
        <v>3.52/km</v>
      </c>
      <c r="H15" s="15">
        <f t="shared" si="1"/>
        <v>0.0019097222222222224</v>
      </c>
      <c r="I15" s="24">
        <f>F15-INDEX($F$5:$F$70,MATCH(D15,$D$5:$D$70,0))</f>
        <v>0.0005439814814814786</v>
      </c>
    </row>
    <row r="16" spans="1:9" s="12" customFormat="1" ht="15" customHeight="1">
      <c r="A16" s="13">
        <v>12</v>
      </c>
      <c r="B16" s="42" t="s">
        <v>93</v>
      </c>
      <c r="C16" s="42" t="s">
        <v>94</v>
      </c>
      <c r="D16" s="43" t="s">
        <v>6</v>
      </c>
      <c r="E16" s="51" t="s">
        <v>90</v>
      </c>
      <c r="F16" s="44">
        <v>0.013506944444444445</v>
      </c>
      <c r="G16" s="13" t="str">
        <f t="shared" si="0"/>
        <v>3.53/km</v>
      </c>
      <c r="H16" s="15">
        <f t="shared" si="1"/>
        <v>0.0019907407407407426</v>
      </c>
      <c r="I16" s="24">
        <f>F16-INDEX($F$5:$F$70,MATCH(D16,$D$5:$D$70,0))</f>
        <v>0.0008217592592592617</v>
      </c>
    </row>
    <row r="17" spans="1:9" s="12" customFormat="1" ht="15" customHeight="1">
      <c r="A17" s="13">
        <v>13</v>
      </c>
      <c r="B17" s="42" t="s">
        <v>54</v>
      </c>
      <c r="C17" s="42" t="s">
        <v>47</v>
      </c>
      <c r="D17" s="43" t="s">
        <v>6</v>
      </c>
      <c r="E17" s="51" t="s">
        <v>95</v>
      </c>
      <c r="F17" s="44">
        <v>0.01357638888888889</v>
      </c>
      <c r="G17" s="13" t="str">
        <f t="shared" si="0"/>
        <v>3.55/km</v>
      </c>
      <c r="H17" s="15">
        <f t="shared" si="1"/>
        <v>0.0020601851851851875</v>
      </c>
      <c r="I17" s="24">
        <f>F17-INDEX($F$5:$F$70,MATCH(D17,$D$5:$D$70,0))</f>
        <v>0.0008912037037037066</v>
      </c>
    </row>
    <row r="18" spans="1:9" s="12" customFormat="1" ht="15" customHeight="1">
      <c r="A18" s="23">
        <v>14</v>
      </c>
      <c r="B18" s="45" t="s">
        <v>96</v>
      </c>
      <c r="C18" s="45" t="s">
        <v>27</v>
      </c>
      <c r="D18" s="43" t="s">
        <v>6</v>
      </c>
      <c r="E18" s="51" t="s">
        <v>77</v>
      </c>
      <c r="F18" s="44">
        <v>0.013622685185185184</v>
      </c>
      <c r="G18" s="23" t="str">
        <f t="shared" si="0"/>
        <v>3.55/km</v>
      </c>
      <c r="H18" s="24">
        <f t="shared" si="1"/>
        <v>0.0021064814814814817</v>
      </c>
      <c r="I18" s="24">
        <f>F18-INDEX($F$5:$F$70,MATCH(D18,$D$5:$D$70,0))</f>
        <v>0.0009375000000000008</v>
      </c>
    </row>
    <row r="19" spans="1:9" s="12" customFormat="1" ht="15" customHeight="1">
      <c r="A19" s="13">
        <v>15</v>
      </c>
      <c r="B19" s="42" t="s">
        <v>97</v>
      </c>
      <c r="C19" s="42" t="s">
        <v>98</v>
      </c>
      <c r="D19" s="43" t="s">
        <v>3</v>
      </c>
      <c r="E19" s="51" t="s">
        <v>82</v>
      </c>
      <c r="F19" s="44">
        <v>0.013842592592592594</v>
      </c>
      <c r="G19" s="13" t="str">
        <f t="shared" si="0"/>
        <v>3.59/km</v>
      </c>
      <c r="H19" s="15">
        <f t="shared" si="1"/>
        <v>0.0023263888888888917</v>
      </c>
      <c r="I19" s="24">
        <f>F19-INDEX($F$5:$F$70,MATCH(D19,$D$5:$D$70,0))</f>
        <v>0.0023263888888888917</v>
      </c>
    </row>
    <row r="20" spans="1:9" s="12" customFormat="1" ht="15" customHeight="1">
      <c r="A20" s="13">
        <v>16</v>
      </c>
      <c r="B20" s="46" t="s">
        <v>99</v>
      </c>
      <c r="C20" s="46" t="s">
        <v>52</v>
      </c>
      <c r="D20" s="43" t="s">
        <v>6</v>
      </c>
      <c r="E20" s="51" t="s">
        <v>90</v>
      </c>
      <c r="F20" s="44">
        <v>0.01386574074074074</v>
      </c>
      <c r="G20" s="13" t="str">
        <f t="shared" si="0"/>
        <v>3.60/km</v>
      </c>
      <c r="H20" s="15">
        <f t="shared" si="1"/>
        <v>0.002349537037037037</v>
      </c>
      <c r="I20" s="24">
        <f>F20-INDEX($F$5:$F$70,MATCH(D20,$D$5:$D$70,0))</f>
        <v>0.0011805555555555562</v>
      </c>
    </row>
    <row r="21" spans="1:9" s="12" customFormat="1" ht="15" customHeight="1">
      <c r="A21" s="13">
        <v>17</v>
      </c>
      <c r="B21" s="46" t="s">
        <v>100</v>
      </c>
      <c r="C21" s="46" t="s">
        <v>101</v>
      </c>
      <c r="D21" s="43" t="s">
        <v>4</v>
      </c>
      <c r="E21" s="51" t="s">
        <v>102</v>
      </c>
      <c r="F21" s="44">
        <v>0.013993055555555555</v>
      </c>
      <c r="G21" s="13" t="str">
        <f t="shared" si="0"/>
        <v>4.02/km</v>
      </c>
      <c r="H21" s="15">
        <f t="shared" si="1"/>
        <v>0.0024768518518518533</v>
      </c>
      <c r="I21" s="24">
        <f>F21-INDEX($F$5:$F$70,MATCH(D21,$D$5:$D$70,0))</f>
        <v>0.001990740740740741</v>
      </c>
    </row>
    <row r="22" spans="1:9" s="12" customFormat="1" ht="15" customHeight="1">
      <c r="A22" s="13">
        <v>18</v>
      </c>
      <c r="B22" s="46" t="s">
        <v>103</v>
      </c>
      <c r="C22" s="46" t="s">
        <v>32</v>
      </c>
      <c r="D22" s="43" t="s">
        <v>4</v>
      </c>
      <c r="E22" s="51" t="s">
        <v>104</v>
      </c>
      <c r="F22" s="44">
        <v>0.01400462962962963</v>
      </c>
      <c r="G22" s="13" t="str">
        <f t="shared" si="0"/>
        <v>4.02/km</v>
      </c>
      <c r="H22" s="15">
        <f t="shared" si="1"/>
        <v>0.0024884259259259287</v>
      </c>
      <c r="I22" s="24">
        <f>F22-INDEX($F$5:$F$70,MATCH(D22,$D$5:$D$70,0))</f>
        <v>0.002002314814814816</v>
      </c>
    </row>
    <row r="23" spans="1:9" s="12" customFormat="1" ht="15" customHeight="1">
      <c r="A23" s="13">
        <v>19</v>
      </c>
      <c r="B23" s="42" t="s">
        <v>105</v>
      </c>
      <c r="C23" s="42" t="s">
        <v>61</v>
      </c>
      <c r="D23" s="43" t="s">
        <v>4</v>
      </c>
      <c r="E23" s="51" t="s">
        <v>82</v>
      </c>
      <c r="F23" s="44">
        <v>0.014050925925925927</v>
      </c>
      <c r="G23" s="13" t="str">
        <f t="shared" si="0"/>
        <v>4.03/km</v>
      </c>
      <c r="H23" s="15">
        <f t="shared" si="1"/>
        <v>0.0025347222222222247</v>
      </c>
      <c r="I23" s="24">
        <f>F23-INDEX($F$5:$F$70,MATCH(D23,$D$5:$D$70,0))</f>
        <v>0.002048611111111112</v>
      </c>
    </row>
    <row r="24" spans="1:9" s="12" customFormat="1" ht="15" customHeight="1">
      <c r="A24" s="13">
        <v>20</v>
      </c>
      <c r="B24" s="42" t="s">
        <v>106</v>
      </c>
      <c r="C24" s="42" t="s">
        <v>45</v>
      </c>
      <c r="D24" s="43" t="s">
        <v>3</v>
      </c>
      <c r="E24" s="51" t="s">
        <v>107</v>
      </c>
      <c r="F24" s="44">
        <v>0.014305555555555557</v>
      </c>
      <c r="G24" s="13" t="str">
        <f t="shared" si="0"/>
        <v>4.07/km</v>
      </c>
      <c r="H24" s="15">
        <f t="shared" si="1"/>
        <v>0.0027893518518518554</v>
      </c>
      <c r="I24" s="24">
        <f>F24-INDEX($F$5:$F$70,MATCH(D24,$D$5:$D$70,0))</f>
        <v>0.0027893518518518554</v>
      </c>
    </row>
    <row r="25" spans="1:9" s="12" customFormat="1" ht="15" customHeight="1">
      <c r="A25" s="13">
        <v>21</v>
      </c>
      <c r="B25" s="42" t="s">
        <v>60</v>
      </c>
      <c r="C25" s="42" t="s">
        <v>30</v>
      </c>
      <c r="D25" s="43" t="s">
        <v>4</v>
      </c>
      <c r="E25" s="51" t="s">
        <v>90</v>
      </c>
      <c r="F25" s="44">
        <v>0.014340277777777776</v>
      </c>
      <c r="G25" s="13" t="str">
        <f t="shared" si="0"/>
        <v>4.08/km</v>
      </c>
      <c r="H25" s="15">
        <f t="shared" si="1"/>
        <v>0.0028240740740740743</v>
      </c>
      <c r="I25" s="24">
        <f>F25-INDEX($F$5:$F$70,MATCH(D25,$D$5:$D$70,0))</f>
        <v>0.002337962962962962</v>
      </c>
    </row>
    <row r="26" spans="1:9" s="12" customFormat="1" ht="15" customHeight="1">
      <c r="A26" s="13">
        <v>22</v>
      </c>
      <c r="B26" s="42" t="s">
        <v>59</v>
      </c>
      <c r="C26" s="42" t="s">
        <v>31</v>
      </c>
      <c r="D26" s="43" t="s">
        <v>5</v>
      </c>
      <c r="E26" s="51" t="s">
        <v>90</v>
      </c>
      <c r="F26" s="44">
        <v>0.01476851851851852</v>
      </c>
      <c r="G26" s="13" t="str">
        <f t="shared" si="0"/>
        <v>4.15/km</v>
      </c>
      <c r="H26" s="15">
        <f t="shared" si="1"/>
        <v>0.0032523148148148173</v>
      </c>
      <c r="I26" s="24">
        <f>F26-INDEX($F$5:$F$70,MATCH(D26,$D$5:$D$70,0))</f>
        <v>0.0018865740740740735</v>
      </c>
    </row>
    <row r="27" spans="1:9" s="12" customFormat="1" ht="15" customHeight="1">
      <c r="A27" s="13">
        <v>23</v>
      </c>
      <c r="B27" s="42" t="s">
        <v>108</v>
      </c>
      <c r="C27" s="42" t="s">
        <v>38</v>
      </c>
      <c r="D27" s="43" t="s">
        <v>5</v>
      </c>
      <c r="E27" s="51" t="s">
        <v>109</v>
      </c>
      <c r="F27" s="44">
        <v>0.014814814814814814</v>
      </c>
      <c r="G27" s="13" t="str">
        <f t="shared" si="0"/>
        <v>4.16/km</v>
      </c>
      <c r="H27" s="15">
        <f t="shared" si="1"/>
        <v>0.0032986111111111115</v>
      </c>
      <c r="I27" s="24">
        <f>F27-INDEX($F$5:$F$70,MATCH(D27,$D$5:$D$70,0))</f>
        <v>0.0019328703703703678</v>
      </c>
    </row>
    <row r="28" spans="1:9" s="16" customFormat="1" ht="15" customHeight="1">
      <c r="A28" s="13">
        <v>24</v>
      </c>
      <c r="B28" s="46" t="s">
        <v>110</v>
      </c>
      <c r="C28" s="46" t="s">
        <v>41</v>
      </c>
      <c r="D28" s="43" t="s">
        <v>8</v>
      </c>
      <c r="E28" s="51" t="s">
        <v>111</v>
      </c>
      <c r="F28" s="44">
        <v>0.014849537037037036</v>
      </c>
      <c r="G28" s="13" t="str">
        <f t="shared" si="0"/>
        <v>4.17/km</v>
      </c>
      <c r="H28" s="15">
        <f t="shared" si="1"/>
        <v>0.003333333333333334</v>
      </c>
      <c r="I28" s="24">
        <f>F28-INDEX($F$5:$F$70,MATCH(D28,$D$5:$D$70,0))</f>
        <v>0</v>
      </c>
    </row>
    <row r="29" spans="1:9" ht="15" customHeight="1">
      <c r="A29" s="13">
        <v>25</v>
      </c>
      <c r="B29" s="42" t="s">
        <v>112</v>
      </c>
      <c r="C29" s="42" t="s">
        <v>46</v>
      </c>
      <c r="D29" s="43" t="s">
        <v>5</v>
      </c>
      <c r="E29" s="51" t="s">
        <v>90</v>
      </c>
      <c r="F29" s="44">
        <v>0.015185185185185185</v>
      </c>
      <c r="G29" s="13" t="str">
        <f t="shared" si="0"/>
        <v>4.22/km</v>
      </c>
      <c r="H29" s="15">
        <f t="shared" si="1"/>
        <v>0.003668981481481483</v>
      </c>
      <c r="I29" s="24">
        <f>F29-INDEX($F$5:$F$70,MATCH(D29,$D$5:$D$70,0))</f>
        <v>0.0023032407407407394</v>
      </c>
    </row>
    <row r="30" spans="1:9" ht="15" customHeight="1">
      <c r="A30" s="23">
        <v>26</v>
      </c>
      <c r="B30" s="46" t="s">
        <v>113</v>
      </c>
      <c r="C30" s="46" t="s">
        <v>33</v>
      </c>
      <c r="D30" s="43" t="s">
        <v>5</v>
      </c>
      <c r="E30" s="51" t="s">
        <v>90</v>
      </c>
      <c r="F30" s="44">
        <v>0.015381944444444443</v>
      </c>
      <c r="G30" s="23" t="str">
        <f t="shared" si="0"/>
        <v>4.26/km</v>
      </c>
      <c r="H30" s="24">
        <f t="shared" si="1"/>
        <v>0.0038657407407407408</v>
      </c>
      <c r="I30" s="24">
        <f>F30-INDEX($F$5:$F$70,MATCH(D30,$D$5:$D$70,0))</f>
        <v>0.002499999999999997</v>
      </c>
    </row>
    <row r="31" spans="1:9" ht="15" customHeight="1">
      <c r="A31" s="13">
        <v>27</v>
      </c>
      <c r="B31" s="45" t="s">
        <v>114</v>
      </c>
      <c r="C31" s="45" t="s">
        <v>28</v>
      </c>
      <c r="D31" s="43" t="s">
        <v>8</v>
      </c>
      <c r="E31" s="51" t="s">
        <v>115</v>
      </c>
      <c r="F31" s="44">
        <v>0.015659722222222224</v>
      </c>
      <c r="G31" s="13" t="str">
        <f t="shared" si="0"/>
        <v>4.31/km</v>
      </c>
      <c r="H31" s="15">
        <f t="shared" si="1"/>
        <v>0.004143518518518522</v>
      </c>
      <c r="I31" s="24">
        <f>F31-INDEX($F$5:$F$70,MATCH(D31,$D$5:$D$70,0))</f>
        <v>0.0008101851851851881</v>
      </c>
    </row>
    <row r="32" spans="1:9" ht="15" customHeight="1">
      <c r="A32" s="13">
        <v>28</v>
      </c>
      <c r="B32" s="46" t="s">
        <v>116</v>
      </c>
      <c r="C32" s="46" t="s">
        <v>44</v>
      </c>
      <c r="D32" s="43" t="s">
        <v>9</v>
      </c>
      <c r="E32" s="51" t="s">
        <v>117</v>
      </c>
      <c r="F32" s="44">
        <v>0.01570601851851852</v>
      </c>
      <c r="G32" s="13" t="str">
        <f t="shared" si="0"/>
        <v>4.31/km</v>
      </c>
      <c r="H32" s="15">
        <f t="shared" si="1"/>
        <v>0.004189814814814816</v>
      </c>
      <c r="I32" s="24">
        <f>F32-INDEX($F$5:$F$70,MATCH(D32,$D$5:$D$70,0))</f>
        <v>0.0027662037037037047</v>
      </c>
    </row>
    <row r="33" spans="1:9" ht="15" customHeight="1">
      <c r="A33" s="13">
        <v>29</v>
      </c>
      <c r="B33" s="42" t="s">
        <v>118</v>
      </c>
      <c r="C33" s="42" t="s">
        <v>119</v>
      </c>
      <c r="D33" s="43" t="s">
        <v>6</v>
      </c>
      <c r="E33" s="51" t="s">
        <v>90</v>
      </c>
      <c r="F33" s="44">
        <v>0.015740740740740743</v>
      </c>
      <c r="G33" s="13" t="str">
        <f t="shared" si="0"/>
        <v>4.32/km</v>
      </c>
      <c r="H33" s="15">
        <f t="shared" si="1"/>
        <v>0.0042245370370370405</v>
      </c>
      <c r="I33" s="24">
        <f>F33-INDEX($F$5:$F$70,MATCH(D33,$D$5:$D$70,0))</f>
        <v>0.0030555555555555596</v>
      </c>
    </row>
    <row r="34" spans="1:9" ht="15" customHeight="1">
      <c r="A34" s="13">
        <v>30</v>
      </c>
      <c r="B34" s="42" t="s">
        <v>120</v>
      </c>
      <c r="C34" s="42" t="s">
        <v>24</v>
      </c>
      <c r="D34" s="43" t="s">
        <v>8</v>
      </c>
      <c r="E34" s="51" t="s">
        <v>121</v>
      </c>
      <c r="F34" s="44">
        <v>0.01613425925925926</v>
      </c>
      <c r="G34" s="13" t="str">
        <f t="shared" si="0"/>
        <v>4.39/km</v>
      </c>
      <c r="H34" s="15">
        <f t="shared" si="1"/>
        <v>0.004618055555555559</v>
      </c>
      <c r="I34" s="24">
        <f>F34-INDEX($F$5:$F$70,MATCH(D34,$D$5:$D$70,0))</f>
        <v>0.0012847222222222253</v>
      </c>
    </row>
    <row r="35" spans="1:9" ht="15" customHeight="1">
      <c r="A35" s="13">
        <v>31</v>
      </c>
      <c r="B35" s="46" t="s">
        <v>122</v>
      </c>
      <c r="C35" s="46" t="s">
        <v>34</v>
      </c>
      <c r="D35" s="43" t="s">
        <v>3</v>
      </c>
      <c r="E35" s="51" t="s">
        <v>123</v>
      </c>
      <c r="F35" s="44">
        <v>0.016180555555555556</v>
      </c>
      <c r="G35" s="13" t="str">
        <f t="shared" si="0"/>
        <v>4.40/km</v>
      </c>
      <c r="H35" s="15">
        <f t="shared" si="1"/>
        <v>0.0046643518518518536</v>
      </c>
      <c r="I35" s="24">
        <f>F35-INDEX($F$5:$F$70,MATCH(D35,$D$5:$D$70,0))</f>
        <v>0.0046643518518518536</v>
      </c>
    </row>
    <row r="36" spans="1:9" ht="15" customHeight="1">
      <c r="A36" s="13">
        <v>32</v>
      </c>
      <c r="B36" s="42" t="s">
        <v>124</v>
      </c>
      <c r="C36" s="42" t="s">
        <v>35</v>
      </c>
      <c r="D36" s="43" t="s">
        <v>125</v>
      </c>
      <c r="E36" s="51" t="s">
        <v>90</v>
      </c>
      <c r="F36" s="44">
        <v>0.016238425925925924</v>
      </c>
      <c r="G36" s="13" t="str">
        <f t="shared" si="0"/>
        <v>4.41/km</v>
      </c>
      <c r="H36" s="15">
        <f t="shared" si="1"/>
        <v>0.004722222222222221</v>
      </c>
      <c r="I36" s="24">
        <f>F36-INDEX($F$5:$F$70,MATCH(D36,$D$5:$D$70,0))</f>
        <v>0</v>
      </c>
    </row>
    <row r="37" spans="1:9" ht="15" customHeight="1">
      <c r="A37" s="13">
        <v>33</v>
      </c>
      <c r="B37" s="42" t="s">
        <v>126</v>
      </c>
      <c r="C37" s="42" t="s">
        <v>58</v>
      </c>
      <c r="D37" s="43" t="s">
        <v>9</v>
      </c>
      <c r="E37" s="51" t="s">
        <v>90</v>
      </c>
      <c r="F37" s="44">
        <v>0.016261574074074074</v>
      </c>
      <c r="G37" s="13" t="str">
        <f t="shared" si="0"/>
        <v>4.41/km</v>
      </c>
      <c r="H37" s="15">
        <f t="shared" si="1"/>
        <v>0.004745370370370372</v>
      </c>
      <c r="I37" s="24">
        <f>F37-INDEX($F$5:$F$70,MATCH(D37,$D$5:$D$70,0))</f>
        <v>0.0033217592592592604</v>
      </c>
    </row>
    <row r="38" spans="1:9" ht="15" customHeight="1">
      <c r="A38" s="13">
        <v>34</v>
      </c>
      <c r="B38" s="42" t="s">
        <v>70</v>
      </c>
      <c r="C38" s="42" t="s">
        <v>71</v>
      </c>
      <c r="D38" s="43" t="s">
        <v>5</v>
      </c>
      <c r="E38" s="51" t="s">
        <v>90</v>
      </c>
      <c r="F38" s="44">
        <v>0.016354166666666666</v>
      </c>
      <c r="G38" s="13" t="str">
        <f t="shared" si="0"/>
        <v>4.43/km</v>
      </c>
      <c r="H38" s="15">
        <f t="shared" si="1"/>
        <v>0.004837962962962964</v>
      </c>
      <c r="I38" s="24">
        <f>F38-INDEX($F$5:$F$70,MATCH(D38,$D$5:$D$70,0))</f>
        <v>0.0034722222222222203</v>
      </c>
    </row>
    <row r="39" spans="1:9" ht="15" customHeight="1">
      <c r="A39" s="13">
        <v>35</v>
      </c>
      <c r="B39" s="46" t="s">
        <v>127</v>
      </c>
      <c r="C39" s="46" t="s">
        <v>53</v>
      </c>
      <c r="D39" s="43" t="s">
        <v>9</v>
      </c>
      <c r="E39" s="51" t="s">
        <v>90</v>
      </c>
      <c r="F39" s="44">
        <v>0.016354166666666666</v>
      </c>
      <c r="G39" s="13" t="str">
        <f t="shared" si="0"/>
        <v>4.43/km</v>
      </c>
      <c r="H39" s="15">
        <f t="shared" si="1"/>
        <v>0.004837962962962964</v>
      </c>
      <c r="I39" s="24">
        <f>F39-INDEX($F$5:$F$70,MATCH(D39,$D$5:$D$70,0))</f>
        <v>0.0034143518518518524</v>
      </c>
    </row>
    <row r="40" spans="1:9" ht="15" customHeight="1">
      <c r="A40" s="23">
        <v>36</v>
      </c>
      <c r="B40" s="42" t="s">
        <v>128</v>
      </c>
      <c r="C40" s="42" t="s">
        <v>36</v>
      </c>
      <c r="D40" s="43" t="s">
        <v>6</v>
      </c>
      <c r="E40" s="51" t="s">
        <v>90</v>
      </c>
      <c r="F40" s="44">
        <v>0.016412037037037037</v>
      </c>
      <c r="G40" s="23" t="str">
        <f t="shared" si="0"/>
        <v>4.44/km</v>
      </c>
      <c r="H40" s="24">
        <f t="shared" si="1"/>
        <v>0.004895833333333335</v>
      </c>
      <c r="I40" s="24">
        <f>F40-INDEX($F$5:$F$70,MATCH(D40,$D$5:$D$70,0))</f>
        <v>0.0037268518518518545</v>
      </c>
    </row>
    <row r="41" spans="1:9" ht="15" customHeight="1">
      <c r="A41" s="13">
        <v>37</v>
      </c>
      <c r="B41" s="45" t="s">
        <v>129</v>
      </c>
      <c r="C41" s="45" t="s">
        <v>26</v>
      </c>
      <c r="D41" s="43" t="s">
        <v>6</v>
      </c>
      <c r="E41" s="51" t="s">
        <v>130</v>
      </c>
      <c r="F41" s="44">
        <v>0.0165625</v>
      </c>
      <c r="G41" s="13" t="str">
        <f t="shared" si="0"/>
        <v>4.46/km</v>
      </c>
      <c r="H41" s="15">
        <f t="shared" si="1"/>
        <v>0.005046296296296299</v>
      </c>
      <c r="I41" s="24">
        <f>F41-INDEX($F$5:$F$70,MATCH(D41,$D$5:$D$70,0))</f>
        <v>0.003877314814814818</v>
      </c>
    </row>
    <row r="42" spans="1:9" ht="15" customHeight="1">
      <c r="A42" s="13">
        <v>38</v>
      </c>
      <c r="B42" s="45" t="s">
        <v>131</v>
      </c>
      <c r="C42" s="45" t="s">
        <v>43</v>
      </c>
      <c r="D42" s="43" t="s">
        <v>6</v>
      </c>
      <c r="E42" s="51" t="s">
        <v>132</v>
      </c>
      <c r="F42" s="44">
        <v>0.016689814814814817</v>
      </c>
      <c r="G42" s="13" t="str">
        <f t="shared" si="0"/>
        <v>4.48/km</v>
      </c>
      <c r="H42" s="15">
        <f t="shared" si="1"/>
        <v>0.005173611111111115</v>
      </c>
      <c r="I42" s="24">
        <f>F42-INDEX($F$5:$F$70,MATCH(D42,$D$5:$D$70,0))</f>
        <v>0.004004629629629634</v>
      </c>
    </row>
    <row r="43" spans="1:9" ht="15" customHeight="1">
      <c r="A43" s="13">
        <v>39</v>
      </c>
      <c r="B43" s="42" t="s">
        <v>133</v>
      </c>
      <c r="C43" s="42" t="s">
        <v>53</v>
      </c>
      <c r="D43" s="43" t="s">
        <v>9</v>
      </c>
      <c r="E43" s="51" t="s">
        <v>90</v>
      </c>
      <c r="F43" s="44">
        <v>0.016840277777777777</v>
      </c>
      <c r="G43" s="13" t="str">
        <f t="shared" si="0"/>
        <v>4.51/km</v>
      </c>
      <c r="H43" s="15">
        <f t="shared" si="1"/>
        <v>0.005324074074074075</v>
      </c>
      <c r="I43" s="24">
        <f>F43-INDEX($F$5:$F$70,MATCH(D43,$D$5:$D$70,0))</f>
        <v>0.003900462962962963</v>
      </c>
    </row>
    <row r="44" spans="1:9" ht="15" customHeight="1">
      <c r="A44" s="13">
        <v>40</v>
      </c>
      <c r="B44" s="42" t="s">
        <v>134</v>
      </c>
      <c r="C44" s="42" t="s">
        <v>135</v>
      </c>
      <c r="D44" s="43" t="s">
        <v>6</v>
      </c>
      <c r="E44" s="51" t="s">
        <v>90</v>
      </c>
      <c r="F44" s="44">
        <v>0.01699074074074074</v>
      </c>
      <c r="G44" s="13" t="str">
        <f t="shared" si="0"/>
        <v>4.54/km</v>
      </c>
      <c r="H44" s="15">
        <f t="shared" si="1"/>
        <v>0.005474537037037038</v>
      </c>
      <c r="I44" s="24">
        <f>F44-INDEX($F$5:$F$70,MATCH(D44,$D$5:$D$70,0))</f>
        <v>0.004305555555555557</v>
      </c>
    </row>
    <row r="45" spans="1:9" ht="15" customHeight="1">
      <c r="A45" s="23">
        <v>41</v>
      </c>
      <c r="B45" s="42" t="s">
        <v>67</v>
      </c>
      <c r="C45" s="42" t="s">
        <v>37</v>
      </c>
      <c r="D45" s="43" t="s">
        <v>9</v>
      </c>
      <c r="E45" s="51" t="s">
        <v>90</v>
      </c>
      <c r="F45" s="44">
        <v>0.01716435185185185</v>
      </c>
      <c r="G45" s="23" t="str">
        <f t="shared" si="0"/>
        <v>4.57/km</v>
      </c>
      <c r="H45" s="24">
        <f t="shared" si="1"/>
        <v>0.005648148148148149</v>
      </c>
      <c r="I45" s="24">
        <f>F45-INDEX($F$5:$F$70,MATCH(D45,$D$5:$D$70,0))</f>
        <v>0.004224537037037037</v>
      </c>
    </row>
    <row r="46" spans="1:9" ht="15" customHeight="1">
      <c r="A46" s="13">
        <v>42</v>
      </c>
      <c r="B46" s="46" t="s">
        <v>136</v>
      </c>
      <c r="C46" s="46" t="s">
        <v>51</v>
      </c>
      <c r="D46" s="43" t="s">
        <v>9</v>
      </c>
      <c r="E46" s="51" t="s">
        <v>90</v>
      </c>
      <c r="F46" s="44">
        <v>0.017175925925925924</v>
      </c>
      <c r="G46" s="13" t="str">
        <f t="shared" si="0"/>
        <v>4.57/km</v>
      </c>
      <c r="H46" s="15">
        <f t="shared" si="1"/>
        <v>0.005659722222222222</v>
      </c>
      <c r="I46" s="24">
        <f>F46-INDEX($F$5:$F$70,MATCH(D46,$D$5:$D$70,0))</f>
        <v>0.004236111111111111</v>
      </c>
    </row>
    <row r="47" spans="1:9" ht="15" customHeight="1">
      <c r="A47" s="13">
        <v>43</v>
      </c>
      <c r="B47" s="42" t="s">
        <v>137</v>
      </c>
      <c r="C47" s="42" t="s">
        <v>138</v>
      </c>
      <c r="D47" s="43" t="s">
        <v>125</v>
      </c>
      <c r="E47" s="51" t="s">
        <v>90</v>
      </c>
      <c r="F47" s="44">
        <v>0.017187499999999998</v>
      </c>
      <c r="G47" s="13" t="str">
        <f t="shared" si="0"/>
        <v>4.57/km</v>
      </c>
      <c r="H47" s="15">
        <f t="shared" si="1"/>
        <v>0.005671296296296296</v>
      </c>
      <c r="I47" s="24">
        <f>F47-INDEX($F$5:$F$70,MATCH(D47,$D$5:$D$70,0))</f>
        <v>0.0009490740740740744</v>
      </c>
    </row>
    <row r="48" spans="1:9" ht="15" customHeight="1">
      <c r="A48" s="13">
        <v>44</v>
      </c>
      <c r="B48" s="46" t="s">
        <v>139</v>
      </c>
      <c r="C48" s="46" t="s">
        <v>63</v>
      </c>
      <c r="D48" s="43" t="s">
        <v>6</v>
      </c>
      <c r="E48" s="51" t="s">
        <v>90</v>
      </c>
      <c r="F48" s="44">
        <v>0.017280092592592593</v>
      </c>
      <c r="G48" s="13" t="str">
        <f t="shared" si="0"/>
        <v>4.59/km</v>
      </c>
      <c r="H48" s="15">
        <f t="shared" si="1"/>
        <v>0.005763888888888891</v>
      </c>
      <c r="I48" s="24">
        <f>F48-INDEX($F$5:$F$70,MATCH(D48,$D$5:$D$70,0))</f>
        <v>0.00459490740740741</v>
      </c>
    </row>
    <row r="49" spans="1:9" ht="15" customHeight="1">
      <c r="A49" s="13">
        <v>45</v>
      </c>
      <c r="B49" s="46" t="s">
        <v>140</v>
      </c>
      <c r="C49" s="46" t="s">
        <v>141</v>
      </c>
      <c r="D49" s="43" t="s">
        <v>11</v>
      </c>
      <c r="E49" s="51" t="s">
        <v>142</v>
      </c>
      <c r="F49" s="44">
        <v>0.017407407407407406</v>
      </c>
      <c r="G49" s="13" t="str">
        <f t="shared" si="0"/>
        <v>5.01/km</v>
      </c>
      <c r="H49" s="15">
        <f t="shared" si="1"/>
        <v>0.005891203703703704</v>
      </c>
      <c r="I49" s="24">
        <f>F49-INDEX($F$5:$F$70,MATCH(D49,$D$5:$D$70,0))</f>
        <v>0</v>
      </c>
    </row>
    <row r="50" spans="1:9" ht="15" customHeight="1">
      <c r="A50" s="13">
        <v>46</v>
      </c>
      <c r="B50" s="42" t="s">
        <v>143</v>
      </c>
      <c r="C50" s="42" t="s">
        <v>2</v>
      </c>
      <c r="D50" s="43" t="s">
        <v>144</v>
      </c>
      <c r="E50" s="51" t="s">
        <v>77</v>
      </c>
      <c r="F50" s="44">
        <v>0.017430555555555557</v>
      </c>
      <c r="G50" s="13" t="str">
        <f t="shared" si="0"/>
        <v>5.01/km</v>
      </c>
      <c r="H50" s="15">
        <f t="shared" si="1"/>
        <v>0.005914351851851855</v>
      </c>
      <c r="I50" s="24">
        <f>F50-INDEX($F$5:$F$70,MATCH(D50,$D$5:$D$70,0))</f>
        <v>0</v>
      </c>
    </row>
    <row r="51" spans="1:9" ht="15" customHeight="1">
      <c r="A51" s="13">
        <v>47</v>
      </c>
      <c r="B51" s="46" t="s">
        <v>145</v>
      </c>
      <c r="C51" s="46" t="s">
        <v>31</v>
      </c>
      <c r="D51" s="43" t="s">
        <v>11</v>
      </c>
      <c r="E51" s="51" t="s">
        <v>146</v>
      </c>
      <c r="F51" s="44">
        <v>0.017974537037037035</v>
      </c>
      <c r="G51" s="13" t="str">
        <f t="shared" si="0"/>
        <v>5.11/km</v>
      </c>
      <c r="H51" s="15">
        <f t="shared" si="1"/>
        <v>0.006458333333333333</v>
      </c>
      <c r="I51" s="24">
        <f>F51-INDEX($F$5:$F$70,MATCH(D51,$D$5:$D$70,0))</f>
        <v>0.0005671296296296292</v>
      </c>
    </row>
    <row r="52" spans="1:9" ht="15" customHeight="1">
      <c r="A52" s="13">
        <v>48</v>
      </c>
      <c r="B52" s="42" t="s">
        <v>147</v>
      </c>
      <c r="C52" s="42" t="s">
        <v>42</v>
      </c>
      <c r="D52" s="43" t="s">
        <v>125</v>
      </c>
      <c r="E52" s="51" t="s">
        <v>148</v>
      </c>
      <c r="F52" s="44">
        <v>0.018043981481481484</v>
      </c>
      <c r="G52" s="13" t="str">
        <f t="shared" si="0"/>
        <v>5.12/km</v>
      </c>
      <c r="H52" s="15">
        <f t="shared" si="1"/>
        <v>0.006527777777777782</v>
      </c>
      <c r="I52" s="24">
        <f>F52-INDEX($F$5:$F$70,MATCH(D52,$D$5:$D$70,0))</f>
        <v>0.0018055555555555602</v>
      </c>
    </row>
    <row r="53" spans="1:9" ht="15" customHeight="1">
      <c r="A53" s="13">
        <v>49</v>
      </c>
      <c r="B53" s="42" t="s">
        <v>149</v>
      </c>
      <c r="C53" s="42" t="s">
        <v>50</v>
      </c>
      <c r="D53" s="43" t="s">
        <v>6</v>
      </c>
      <c r="E53" s="51" t="s">
        <v>90</v>
      </c>
      <c r="F53" s="44">
        <v>0.018078703703703704</v>
      </c>
      <c r="G53" s="13" t="str">
        <f t="shared" si="0"/>
        <v>5.12/km</v>
      </c>
      <c r="H53" s="15">
        <f t="shared" si="1"/>
        <v>0.006562500000000002</v>
      </c>
      <c r="I53" s="24">
        <f>F53-INDEX($F$5:$F$70,MATCH(D53,$D$5:$D$70,0))</f>
        <v>0.0053935185185185214</v>
      </c>
    </row>
    <row r="54" spans="1:9" ht="15" customHeight="1">
      <c r="A54" s="13">
        <v>50</v>
      </c>
      <c r="B54" s="46" t="s">
        <v>150</v>
      </c>
      <c r="C54" s="46" t="s">
        <v>0</v>
      </c>
      <c r="D54" s="43" t="s">
        <v>151</v>
      </c>
      <c r="E54" s="51" t="s">
        <v>90</v>
      </c>
      <c r="F54" s="44">
        <v>0.018090277777777778</v>
      </c>
      <c r="G54" s="13" t="str">
        <f t="shared" si="0"/>
        <v>5.13/km</v>
      </c>
      <c r="H54" s="15">
        <f t="shared" si="1"/>
        <v>0.006574074074074076</v>
      </c>
      <c r="I54" s="24">
        <f>F54-INDEX($F$5:$F$70,MATCH(D54,$D$5:$D$70,0))</f>
        <v>0</v>
      </c>
    </row>
    <row r="55" spans="1:9" ht="15" customHeight="1">
      <c r="A55" s="13">
        <v>51</v>
      </c>
      <c r="B55" s="45" t="s">
        <v>152</v>
      </c>
      <c r="C55" s="45" t="s">
        <v>24</v>
      </c>
      <c r="D55" s="43" t="s">
        <v>9</v>
      </c>
      <c r="E55" s="51" t="s">
        <v>90</v>
      </c>
      <c r="F55" s="44">
        <v>0.018113425925925925</v>
      </c>
      <c r="G55" s="13" t="str">
        <f t="shared" si="0"/>
        <v>5.13/km</v>
      </c>
      <c r="H55" s="15">
        <f t="shared" si="1"/>
        <v>0.006597222222222223</v>
      </c>
      <c r="I55" s="24">
        <f>F55-INDEX($F$5:$F$70,MATCH(D55,$D$5:$D$70,0))</f>
        <v>0.0051736111111111115</v>
      </c>
    </row>
    <row r="56" spans="1:9" ht="15" customHeight="1">
      <c r="A56" s="13">
        <v>52</v>
      </c>
      <c r="B56" s="46" t="s">
        <v>153</v>
      </c>
      <c r="C56" s="46" t="s">
        <v>154</v>
      </c>
      <c r="D56" s="43" t="s">
        <v>8</v>
      </c>
      <c r="E56" s="51" t="s">
        <v>90</v>
      </c>
      <c r="F56" s="44">
        <v>0.018310185185185186</v>
      </c>
      <c r="G56" s="13" t="str">
        <f t="shared" si="0"/>
        <v>5.16/km</v>
      </c>
      <c r="H56" s="15">
        <f t="shared" si="1"/>
        <v>0.006793981481481484</v>
      </c>
      <c r="I56" s="24">
        <f>F56-INDEX($F$5:$F$70,MATCH(D56,$D$5:$D$70,0))</f>
        <v>0.00346064814814815</v>
      </c>
    </row>
    <row r="57" spans="1:9" ht="15" customHeight="1">
      <c r="A57" s="13">
        <v>53</v>
      </c>
      <c r="B57" s="42" t="s">
        <v>1</v>
      </c>
      <c r="C57" s="42" t="s">
        <v>64</v>
      </c>
      <c r="D57" s="43" t="s">
        <v>144</v>
      </c>
      <c r="E57" s="51" t="s">
        <v>90</v>
      </c>
      <c r="F57" s="44">
        <v>0.01849537037037037</v>
      </c>
      <c r="G57" s="13" t="str">
        <f t="shared" si="0"/>
        <v>5.20/km</v>
      </c>
      <c r="H57" s="15">
        <f t="shared" si="1"/>
        <v>0.006979166666666668</v>
      </c>
      <c r="I57" s="24">
        <f>F57-INDEX($F$5:$F$70,MATCH(D57,$D$5:$D$70,0))</f>
        <v>0.0010648148148148136</v>
      </c>
    </row>
    <row r="58" spans="1:9" ht="15" customHeight="1">
      <c r="A58" s="13">
        <v>54</v>
      </c>
      <c r="B58" s="46" t="s">
        <v>169</v>
      </c>
      <c r="C58" s="46" t="s">
        <v>69</v>
      </c>
      <c r="D58" s="43" t="s">
        <v>155</v>
      </c>
      <c r="E58" s="51" t="s">
        <v>148</v>
      </c>
      <c r="F58" s="44">
        <v>0.018645833333333334</v>
      </c>
      <c r="G58" s="13" t="str">
        <f t="shared" si="0"/>
        <v>5.22/km</v>
      </c>
      <c r="H58" s="15">
        <f t="shared" si="1"/>
        <v>0.007129629629629632</v>
      </c>
      <c r="I58" s="24">
        <f>F58-INDEX($F$5:$F$70,MATCH(D58,$D$5:$D$70,0))</f>
        <v>0</v>
      </c>
    </row>
    <row r="59" spans="1:9" ht="15" customHeight="1">
      <c r="A59" s="23">
        <v>55</v>
      </c>
      <c r="B59" s="42" t="s">
        <v>62</v>
      </c>
      <c r="C59" s="42" t="s">
        <v>10</v>
      </c>
      <c r="D59" s="43" t="s">
        <v>9</v>
      </c>
      <c r="E59" s="51" t="s">
        <v>148</v>
      </c>
      <c r="F59" s="44">
        <v>0.01866898148148148</v>
      </c>
      <c r="G59" s="23" t="str">
        <f t="shared" si="0"/>
        <v>5.23/km</v>
      </c>
      <c r="H59" s="24">
        <f t="shared" si="1"/>
        <v>0.007152777777777779</v>
      </c>
      <c r="I59" s="24">
        <f>F59-INDEX($F$5:$F$70,MATCH(D59,$D$5:$D$70,0))</f>
        <v>0.005729166666666667</v>
      </c>
    </row>
    <row r="60" spans="1:9" ht="15" customHeight="1">
      <c r="A60" s="13">
        <v>56</v>
      </c>
      <c r="B60" s="42" t="s">
        <v>156</v>
      </c>
      <c r="C60" s="42" t="s">
        <v>40</v>
      </c>
      <c r="D60" s="43" t="s">
        <v>125</v>
      </c>
      <c r="E60" s="51" t="s">
        <v>90</v>
      </c>
      <c r="F60" s="44">
        <v>0.01900462962962963</v>
      </c>
      <c r="G60" s="13" t="str">
        <f t="shared" si="0"/>
        <v>5.28/km</v>
      </c>
      <c r="H60" s="15">
        <f t="shared" si="1"/>
        <v>0.00748842592592593</v>
      </c>
      <c r="I60" s="24">
        <f>F60-INDEX($F$5:$F$70,MATCH(D60,$D$5:$D$70,0))</f>
        <v>0.002766203703703708</v>
      </c>
    </row>
    <row r="61" spans="1:9" ht="15" customHeight="1">
      <c r="A61" s="13">
        <v>57</v>
      </c>
      <c r="B61" s="42" t="s">
        <v>157</v>
      </c>
      <c r="C61" s="42" t="s">
        <v>158</v>
      </c>
      <c r="D61" s="43" t="s">
        <v>9</v>
      </c>
      <c r="E61" s="51" t="s">
        <v>90</v>
      </c>
      <c r="F61" s="44">
        <v>0.019178240740740742</v>
      </c>
      <c r="G61" s="13" t="str">
        <f t="shared" si="0"/>
        <v>5.31/km</v>
      </c>
      <c r="H61" s="15">
        <f t="shared" si="1"/>
        <v>0.00766203703703704</v>
      </c>
      <c r="I61" s="24">
        <f>F61-INDEX($F$5:$F$70,MATCH(D61,$D$5:$D$70,0))</f>
        <v>0.0062384259259259285</v>
      </c>
    </row>
    <row r="62" spans="1:9" ht="15" customHeight="1">
      <c r="A62" s="23">
        <v>58</v>
      </c>
      <c r="B62" s="42" t="s">
        <v>159</v>
      </c>
      <c r="C62" s="42" t="s">
        <v>160</v>
      </c>
      <c r="D62" s="43" t="s">
        <v>5</v>
      </c>
      <c r="E62" s="51" t="s">
        <v>90</v>
      </c>
      <c r="F62" s="44">
        <v>0.01923611111111111</v>
      </c>
      <c r="G62" s="23" t="str">
        <f t="shared" si="0"/>
        <v>5.32/km</v>
      </c>
      <c r="H62" s="24">
        <f t="shared" si="1"/>
        <v>0.007719907407407408</v>
      </c>
      <c r="I62" s="24">
        <f>F62-INDEX($F$5:$F$70,MATCH(D62,$D$5:$D$70,0))</f>
        <v>0.006354166666666664</v>
      </c>
    </row>
    <row r="63" spans="1:9" ht="15" customHeight="1">
      <c r="A63" s="13">
        <v>59</v>
      </c>
      <c r="B63" s="45" t="s">
        <v>161</v>
      </c>
      <c r="C63" s="45" t="s">
        <v>56</v>
      </c>
      <c r="D63" s="43" t="s">
        <v>155</v>
      </c>
      <c r="E63" s="51" t="s">
        <v>90</v>
      </c>
      <c r="F63" s="44">
        <v>0.01972222222222222</v>
      </c>
      <c r="G63" s="13" t="str">
        <f t="shared" si="0"/>
        <v>5.41/km</v>
      </c>
      <c r="H63" s="15">
        <f t="shared" si="1"/>
        <v>0.008206018518518519</v>
      </c>
      <c r="I63" s="24">
        <f>F63-INDEX($F$5:$F$70,MATCH(D63,$D$5:$D$70,0))</f>
        <v>0.0010763888888888871</v>
      </c>
    </row>
    <row r="64" spans="1:9" ht="15" customHeight="1">
      <c r="A64" s="26">
        <v>60</v>
      </c>
      <c r="B64" s="53" t="s">
        <v>162</v>
      </c>
      <c r="C64" s="53" t="s">
        <v>65</v>
      </c>
      <c r="D64" s="54" t="s">
        <v>144</v>
      </c>
      <c r="E64" s="28" t="s">
        <v>72</v>
      </c>
      <c r="F64" s="55">
        <v>0.01994212962962963</v>
      </c>
      <c r="G64" s="26" t="str">
        <f t="shared" si="0"/>
        <v>5.45/km</v>
      </c>
      <c r="H64" s="27">
        <f t="shared" si="1"/>
        <v>0.008425925925925927</v>
      </c>
      <c r="I64" s="20">
        <f>F64-INDEX($F$5:$F$70,MATCH(D64,$D$5:$D$70,0))</f>
        <v>0.0025115740740740723</v>
      </c>
    </row>
    <row r="65" spans="1:9" ht="15" customHeight="1">
      <c r="A65" s="13">
        <v>61</v>
      </c>
      <c r="B65" s="42" t="s">
        <v>128</v>
      </c>
      <c r="C65" s="42" t="s">
        <v>170</v>
      </c>
      <c r="D65" s="43" t="s">
        <v>6</v>
      </c>
      <c r="E65" s="51" t="s">
        <v>90</v>
      </c>
      <c r="F65" s="44">
        <v>0.02017361111111111</v>
      </c>
      <c r="G65" s="13" t="str">
        <f t="shared" si="0"/>
        <v>5.49/km</v>
      </c>
      <c r="H65" s="15">
        <f t="shared" si="1"/>
        <v>0.008657407407407409</v>
      </c>
      <c r="I65" s="24">
        <f>F65-INDEX($F$5:$F$70,MATCH(D65,$D$5:$D$70,0))</f>
        <v>0.007488425925925928</v>
      </c>
    </row>
    <row r="66" spans="1:9" ht="15" customHeight="1">
      <c r="A66" s="13">
        <v>62</v>
      </c>
      <c r="B66" s="46" t="s">
        <v>106</v>
      </c>
      <c r="C66" s="46" t="s">
        <v>163</v>
      </c>
      <c r="D66" s="43" t="s">
        <v>6</v>
      </c>
      <c r="E66" s="51" t="s">
        <v>107</v>
      </c>
      <c r="F66" s="44">
        <v>0.020972222222222222</v>
      </c>
      <c r="G66" s="13" t="str">
        <f t="shared" si="0"/>
        <v>6.02/km</v>
      </c>
      <c r="H66" s="15">
        <f t="shared" si="1"/>
        <v>0.00945601851851852</v>
      </c>
      <c r="I66" s="24">
        <f>F66-INDEX($F$5:$F$70,MATCH(D66,$D$5:$D$70,0))</f>
        <v>0.008287037037037039</v>
      </c>
    </row>
    <row r="67" spans="1:9" ht="15" customHeight="1">
      <c r="A67" s="13">
        <v>63</v>
      </c>
      <c r="B67" s="45" t="s">
        <v>171</v>
      </c>
      <c r="C67" s="45" t="s">
        <v>164</v>
      </c>
      <c r="D67" s="43" t="s">
        <v>155</v>
      </c>
      <c r="E67" s="51" t="s">
        <v>90</v>
      </c>
      <c r="F67" s="44">
        <v>0.021145833333333332</v>
      </c>
      <c r="G67" s="13" t="str">
        <f t="shared" si="0"/>
        <v>6.05/km</v>
      </c>
      <c r="H67" s="15">
        <f t="shared" si="1"/>
        <v>0.00962962962962963</v>
      </c>
      <c r="I67" s="24">
        <f>F67-INDEX($F$5:$F$70,MATCH(D67,$D$5:$D$70,0))</f>
        <v>0.0024999999999999988</v>
      </c>
    </row>
    <row r="68" spans="1:9" ht="15" customHeight="1">
      <c r="A68" s="13">
        <v>64</v>
      </c>
      <c r="B68" s="46" t="s">
        <v>165</v>
      </c>
      <c r="C68" s="46" t="s">
        <v>25</v>
      </c>
      <c r="D68" s="43" t="s">
        <v>5</v>
      </c>
      <c r="E68" s="51" t="s">
        <v>90</v>
      </c>
      <c r="F68" s="44">
        <v>0.021168981481481483</v>
      </c>
      <c r="G68" s="13" t="str">
        <f t="shared" si="0"/>
        <v>6.06/km</v>
      </c>
      <c r="H68" s="15">
        <f t="shared" si="1"/>
        <v>0.009652777777777781</v>
      </c>
      <c r="I68" s="24">
        <f>F68-INDEX($F$5:$F$70,MATCH(D68,$D$5:$D$70,0))</f>
        <v>0.008287037037037037</v>
      </c>
    </row>
    <row r="69" spans="1:9" ht="15" customHeight="1">
      <c r="A69" s="23">
        <v>65</v>
      </c>
      <c r="B69" s="46" t="s">
        <v>166</v>
      </c>
      <c r="C69" s="46" t="s">
        <v>69</v>
      </c>
      <c r="D69" s="43" t="s">
        <v>155</v>
      </c>
      <c r="E69" s="51" t="s">
        <v>90</v>
      </c>
      <c r="F69" s="44">
        <v>0.02179398148148148</v>
      </c>
      <c r="G69" s="23" t="str">
        <f>TEXT(INT((HOUR(F69)*3600+MINUTE(F69)*60+SECOND(F69))/$I$3/60),"0")&amp;"."&amp;TEXT(MOD((HOUR(F69)*3600+MINUTE(F69)*60+SECOND(F69))/$I$3,60),"00")&amp;"/km"</f>
        <v>6.17/km</v>
      </c>
      <c r="H69" s="24">
        <f>F69-$F$5</f>
        <v>0.010277777777777778</v>
      </c>
      <c r="I69" s="24">
        <f>F69-INDEX($F$5:$F$70,MATCH(D69,$D$5:$D$70,0))</f>
        <v>0.0031481481481481464</v>
      </c>
    </row>
    <row r="70" spans="1:9" ht="15" customHeight="1">
      <c r="A70" s="17">
        <v>66</v>
      </c>
      <c r="B70" s="47" t="s">
        <v>167</v>
      </c>
      <c r="C70" s="47" t="s">
        <v>68</v>
      </c>
      <c r="D70" s="48" t="s">
        <v>8</v>
      </c>
      <c r="E70" s="52" t="s">
        <v>168</v>
      </c>
      <c r="F70" s="49">
        <v>0.023657407407407408</v>
      </c>
      <c r="G70" s="17" t="str">
        <f>TEXT(INT((HOUR(F70)*3600+MINUTE(F70)*60+SECOND(F70))/$I$3/60),"0")&amp;"."&amp;TEXT(MOD((HOUR(F70)*3600+MINUTE(F70)*60+SECOND(F70))/$I$3,60),"00")&amp;"/km"</f>
        <v>6.49/km</v>
      </c>
      <c r="H70" s="29">
        <f>F70-$F$5</f>
        <v>0.012141203703703706</v>
      </c>
      <c r="I70" s="25">
        <f>F70-INDEX($F$5:$F$70,MATCH(D70,$D$5:$D$70,0))</f>
        <v>0.008807870370370372</v>
      </c>
    </row>
  </sheetData>
  <sheetProtection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Cross Valle del Tevere</v>
      </c>
      <c r="B1" s="37"/>
      <c r="C1" s="37"/>
    </row>
    <row r="2" spans="1:3" ht="24" customHeight="1">
      <c r="A2" s="33" t="str">
        <f>Individuale!A2</f>
        <v>3ª edizione </v>
      </c>
      <c r="B2" s="33"/>
      <c r="C2" s="33"/>
    </row>
    <row r="3" spans="1:3" ht="24" customHeight="1">
      <c r="A3" s="38" t="str">
        <f>Individuale!A3</f>
        <v>Monterotondo Scalo (RM) Italia - Domenica 09/03/2014</v>
      </c>
      <c r="B3" s="38"/>
      <c r="C3" s="38"/>
    </row>
    <row r="4" spans="1:3" ht="37.5" customHeight="1">
      <c r="A4" s="5" t="s">
        <v>14</v>
      </c>
      <c r="B4" s="8" t="s">
        <v>18</v>
      </c>
      <c r="C4" s="7" t="s">
        <v>23</v>
      </c>
    </row>
    <row r="5" spans="1:3" s="12" customFormat="1" ht="15" customHeight="1">
      <c r="A5" s="10">
        <v>1</v>
      </c>
      <c r="B5" s="11" t="s">
        <v>90</v>
      </c>
      <c r="C5" s="36">
        <v>32</v>
      </c>
    </row>
    <row r="6" spans="1:3" s="12" customFormat="1" ht="15" customHeight="1">
      <c r="A6" s="13">
        <v>2</v>
      </c>
      <c r="B6" s="14" t="s">
        <v>82</v>
      </c>
      <c r="C6" s="30">
        <v>3</v>
      </c>
    </row>
    <row r="7" spans="1:3" s="12" customFormat="1" ht="15" customHeight="1">
      <c r="A7" s="13">
        <v>3</v>
      </c>
      <c r="B7" s="14" t="s">
        <v>77</v>
      </c>
      <c r="C7" s="30">
        <v>3</v>
      </c>
    </row>
    <row r="8" spans="1:3" s="12" customFormat="1" ht="15" customHeight="1">
      <c r="A8" s="13">
        <v>4</v>
      </c>
      <c r="B8" s="14" t="s">
        <v>148</v>
      </c>
      <c r="C8" s="30">
        <v>3</v>
      </c>
    </row>
    <row r="9" spans="1:3" s="16" customFormat="1" ht="15" customHeight="1">
      <c r="A9" s="13">
        <v>5</v>
      </c>
      <c r="B9" s="14" t="s">
        <v>107</v>
      </c>
      <c r="C9" s="30">
        <v>2</v>
      </c>
    </row>
    <row r="10" spans="1:3" ht="15" customHeight="1">
      <c r="A10" s="26">
        <v>6</v>
      </c>
      <c r="B10" s="28" t="s">
        <v>72</v>
      </c>
      <c r="C10" s="56">
        <v>1</v>
      </c>
    </row>
    <row r="11" spans="1:3" ht="15" customHeight="1">
      <c r="A11" s="13">
        <v>7</v>
      </c>
      <c r="B11" s="14" t="s">
        <v>111</v>
      </c>
      <c r="C11" s="30">
        <v>1</v>
      </c>
    </row>
    <row r="12" spans="1:3" ht="15" customHeight="1">
      <c r="A12" s="13">
        <v>8</v>
      </c>
      <c r="B12" s="14" t="s">
        <v>89</v>
      </c>
      <c r="C12" s="30">
        <v>1</v>
      </c>
    </row>
    <row r="13" spans="1:3" ht="15" customHeight="1">
      <c r="A13" s="13">
        <v>9</v>
      </c>
      <c r="B13" s="14" t="s">
        <v>75</v>
      </c>
      <c r="C13" s="30">
        <v>1</v>
      </c>
    </row>
    <row r="14" spans="1:3" ht="15" customHeight="1">
      <c r="A14" s="13">
        <v>10</v>
      </c>
      <c r="B14" s="14" t="s">
        <v>95</v>
      </c>
      <c r="C14" s="30">
        <v>1</v>
      </c>
    </row>
    <row r="15" spans="1:3" ht="15" customHeight="1">
      <c r="A15" s="13">
        <v>11</v>
      </c>
      <c r="B15" s="14" t="s">
        <v>130</v>
      </c>
      <c r="C15" s="30">
        <v>1</v>
      </c>
    </row>
    <row r="16" spans="1:3" ht="15" customHeight="1">
      <c r="A16" s="13">
        <v>12</v>
      </c>
      <c r="B16" s="14" t="s">
        <v>115</v>
      </c>
      <c r="C16" s="30">
        <v>1</v>
      </c>
    </row>
    <row r="17" spans="1:3" ht="15" customHeight="1">
      <c r="A17" s="13">
        <v>13</v>
      </c>
      <c r="B17" s="14" t="s">
        <v>142</v>
      </c>
      <c r="C17" s="30">
        <v>1</v>
      </c>
    </row>
    <row r="18" spans="1:3" ht="15" customHeight="1">
      <c r="A18" s="13">
        <v>14</v>
      </c>
      <c r="B18" s="14" t="s">
        <v>117</v>
      </c>
      <c r="C18" s="30">
        <v>1</v>
      </c>
    </row>
    <row r="19" spans="1:3" ht="15" customHeight="1">
      <c r="A19" s="13">
        <v>15</v>
      </c>
      <c r="B19" s="14" t="s">
        <v>80</v>
      </c>
      <c r="C19" s="30">
        <v>1</v>
      </c>
    </row>
    <row r="20" spans="1:3" ht="15" customHeight="1">
      <c r="A20" s="13">
        <v>16</v>
      </c>
      <c r="B20" s="14" t="s">
        <v>123</v>
      </c>
      <c r="C20" s="30">
        <v>1</v>
      </c>
    </row>
    <row r="21" spans="1:3" ht="15" customHeight="1">
      <c r="A21" s="13">
        <v>17</v>
      </c>
      <c r="B21" s="14" t="s">
        <v>146</v>
      </c>
      <c r="C21" s="30">
        <v>1</v>
      </c>
    </row>
    <row r="22" spans="1:3" ht="15" customHeight="1">
      <c r="A22" s="13">
        <v>18</v>
      </c>
      <c r="B22" s="14" t="s">
        <v>92</v>
      </c>
      <c r="C22" s="30">
        <v>1</v>
      </c>
    </row>
    <row r="23" spans="1:3" ht="15" customHeight="1">
      <c r="A23" s="13">
        <v>19</v>
      </c>
      <c r="B23" s="14" t="s">
        <v>102</v>
      </c>
      <c r="C23" s="30">
        <v>1</v>
      </c>
    </row>
    <row r="24" spans="1:3" ht="15" customHeight="1">
      <c r="A24" s="13">
        <v>20</v>
      </c>
      <c r="B24" s="14" t="s">
        <v>121</v>
      </c>
      <c r="C24" s="30">
        <v>1</v>
      </c>
    </row>
    <row r="25" spans="1:3" ht="15" customHeight="1">
      <c r="A25" s="13">
        <v>21</v>
      </c>
      <c r="B25" s="14" t="s">
        <v>84</v>
      </c>
      <c r="C25" s="30">
        <v>1</v>
      </c>
    </row>
    <row r="26" spans="1:3" ht="15" customHeight="1">
      <c r="A26" s="13">
        <v>22</v>
      </c>
      <c r="B26" s="14" t="s">
        <v>109</v>
      </c>
      <c r="C26" s="30">
        <v>1</v>
      </c>
    </row>
    <row r="27" spans="1:3" ht="15" customHeight="1">
      <c r="A27" s="13">
        <v>23</v>
      </c>
      <c r="B27" s="14" t="s">
        <v>168</v>
      </c>
      <c r="C27" s="30">
        <v>1</v>
      </c>
    </row>
    <row r="28" spans="1:3" ht="15" customHeight="1">
      <c r="A28" s="13">
        <v>24</v>
      </c>
      <c r="B28" s="14" t="s">
        <v>87</v>
      </c>
      <c r="C28" s="30">
        <v>1</v>
      </c>
    </row>
    <row r="29" spans="1:3" ht="15" customHeight="1">
      <c r="A29" s="13">
        <v>25</v>
      </c>
      <c r="B29" s="14" t="s">
        <v>104</v>
      </c>
      <c r="C29" s="30">
        <v>1</v>
      </c>
    </row>
    <row r="30" spans="1:3" ht="15" customHeight="1">
      <c r="A30" s="13">
        <v>26</v>
      </c>
      <c r="B30" s="14" t="s">
        <v>85</v>
      </c>
      <c r="C30" s="30">
        <v>1</v>
      </c>
    </row>
    <row r="31" spans="1:3" ht="15" customHeight="1">
      <c r="A31" s="13">
        <v>27</v>
      </c>
      <c r="B31" s="14" t="s">
        <v>79</v>
      </c>
      <c r="C31" s="30">
        <v>1</v>
      </c>
    </row>
    <row r="32" spans="1:3" ht="15" customHeight="1">
      <c r="A32" s="17">
        <v>28</v>
      </c>
      <c r="B32" s="18" t="s">
        <v>132</v>
      </c>
      <c r="C32" s="31">
        <v>1</v>
      </c>
    </row>
    <row r="33" ht="12.75">
      <c r="C33" s="2">
        <f>SUM(C5:C32)</f>
        <v>66</v>
      </c>
    </row>
  </sheetData>
  <sheetProtection/>
  <autoFilter ref="A4:C12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2014-03-12T13:58:13Z</dcterms:modified>
  <cp:category/>
  <cp:version/>
  <cp:contentType/>
  <cp:contentStatus/>
</cp:coreProperties>
</file>