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'Individuale'!$A$4:$J$18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<sst xmlns="http://schemas.openxmlformats.org/spreadsheetml/2006/main" count="83" uniqueCount="63">
  <si>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</si>
  <si>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</si>
  <si>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</si>
  <si>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</si>
  <si>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</si>
  <si>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</si>
  <si>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</si>
  <si>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</si>
  <si>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</si>
  <si>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</si>
  <si>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</si>
  <si>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</si>
  <si>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MANCINI</t>
  </si>
  <si>
    <t>GIANCARLO</t>
  </si>
  <si>
    <t>MARCO</t>
  </si>
  <si>
    <t>MATTEO</t>
  </si>
  <si>
    <t>VINCENZO</t>
  </si>
  <si>
    <t>CLAUDIO</t>
  </si>
  <si>
    <t>FEDERICO</t>
  </si>
  <si>
    <t>GIANNI</t>
  </si>
  <si>
    <t>RENZO</t>
  </si>
  <si>
    <t>RICCARDO</t>
  </si>
  <si>
    <t>DANILO</t>
  </si>
  <si>
    <t>VALTER</t>
  </si>
  <si>
    <t xml:space="preserve">26ª edizione </t>
  </si>
  <si>
    <t>GIORGETTI</t>
  </si>
  <si>
    <t>MM-55  F</t>
  </si>
  <si>
    <t>AMATORI PODISITCA TERNI</t>
  </si>
  <si>
    <t>MATTACOLA</t>
  </si>
  <si>
    <t>MM-50  E</t>
  </si>
  <si>
    <t>POL. CIOCIARA ANTONIO FAVA</t>
  </si>
  <si>
    <t>MORETTI</t>
  </si>
  <si>
    <t>MM-40  C</t>
  </si>
  <si>
    <t>NORCIA RUN</t>
  </si>
  <si>
    <t>SACRIPANTI</t>
  </si>
  <si>
    <t>ATTILIO</t>
  </si>
  <si>
    <t>MM-45  D</t>
  </si>
  <si>
    <t>AVIS ASCOLI MARATHON</t>
  </si>
  <si>
    <t>BERNARDI</t>
  </si>
  <si>
    <t>CORDA SEI SANTI</t>
  </si>
  <si>
    <t>NEBULOSO</t>
  </si>
  <si>
    <t>S E D RENATO D`AMICO</t>
  </si>
  <si>
    <t>DE LUCA RAPONE</t>
  </si>
  <si>
    <t>ASD ENEA</t>
  </si>
  <si>
    <t>VEROLI</t>
  </si>
  <si>
    <t>MM-70  I</t>
  </si>
  <si>
    <t>ATL. FALERIA</t>
  </si>
  <si>
    <t>CIOCCHETTI</t>
  </si>
  <si>
    <t>SILVANA</t>
  </si>
  <si>
    <t>MF-65  T</t>
  </si>
  <si>
    <t>RUNNERS RIETI</t>
  </si>
  <si>
    <t>LONGO</t>
  </si>
  <si>
    <t>AM  A</t>
  </si>
  <si>
    <t>SCONOCCHIA</t>
  </si>
  <si>
    <t>MM-65  H</t>
  </si>
  <si>
    <t>QUOTIDIANO</t>
  </si>
  <si>
    <t>MARIA TERESA</t>
  </si>
  <si>
    <t>MF-55  R</t>
  </si>
  <si>
    <t>VACCARELLA</t>
  </si>
  <si>
    <t>MM-60  G</t>
  </si>
  <si>
    <t>ASD MEDITERRANEA OSTIA</t>
  </si>
  <si>
    <t>Maratonina di Torrita di Amatrice</t>
  </si>
  <si>
    <t>Torrita di Amatrice (RI) Italia - Giovedì 02/06/2016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</si>
</sst>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6" customWidth="1"/>
    <col min="8" max="10" width="10.7109375" style="1" customWidth="1"/>
  </cols>
  <sheetData>
    <row r="1" spans="1:10" ht="45" customHeight="1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62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10.9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4" t="s">
        <v>25</v>
      </c>
      <c r="C5" s="24" t="s">
        <v>17</v>
      </c>
      <c r="D5" s="11" t="s">
        <v>26</v>
      </c>
      <c r="E5" s="24" t="s">
        <v>27</v>
      </c>
      <c r="F5" s="36">
        <v>0.02787037037037037</v>
      </c>
      <c r="G5" s="36">
        <v>0.02787037037037037</v>
      </c>
      <c r="H5" s="11" t="str">
        <f>TEXT(INT((HOUR(G5)*3600+MINUTE(G5)*60+SECOND(G5))/$J$3/60),"0")&amp;"."&amp;TEXT(MOD((HOUR(G5)*3600+MINUTE(G5)*60+SECOND(G5))/$J$3,60),"00")&amp;"/km"</f>
        <v>3.41/km</v>
      </c>
      <c r="I5" s="15">
        <f>G5-$G$5</f>
        <v>0</v>
      </c>
      <c r="J5" s="15">
        <f>G5-INDEX($G$5:$G$18,MATCH(D5,$D$5:$D$18,0))</f>
        <v>0</v>
      </c>
    </row>
    <row r="6" spans="1:10" s="10" customFormat="1" ht="15" customHeight="1">
      <c r="A6" s="12">
        <v>2</v>
      </c>
      <c r="B6" s="25" t="s">
        <v>28</v>
      </c>
      <c r="C6" s="25" t="s">
        <v>19</v>
      </c>
      <c r="D6" s="12" t="s">
        <v>29</v>
      </c>
      <c r="E6" s="25" t="s">
        <v>30</v>
      </c>
      <c r="F6" s="37">
        <v>0.028611111111111115</v>
      </c>
      <c r="G6" s="37">
        <v>0.028611111111111115</v>
      </c>
      <c r="H6" s="12" t="str">
        <f>TEXT(INT((HOUR(G6)*3600+MINUTE(G6)*60+SECOND(G6))/$J$3/60),"0")&amp;"."&amp;TEXT(MOD((HOUR(G6)*3600+MINUTE(G6)*60+SECOND(G6))/$J$3,60),"00")&amp;"/km"</f>
        <v>3.47/km</v>
      </c>
      <c r="I6" s="13">
        <f>G6-$G$5</f>
        <v>0.0007407407407407467</v>
      </c>
      <c r="J6" s="13">
        <f>G6-INDEX($G$5:$G$18,MATCH(D6,$D$5:$D$18,0))</f>
        <v>0</v>
      </c>
    </row>
    <row r="7" spans="1:10" s="10" customFormat="1" ht="15" customHeight="1">
      <c r="A7" s="12">
        <v>3</v>
      </c>
      <c r="B7" s="25" t="s">
        <v>31</v>
      </c>
      <c r="C7" s="25" t="s">
        <v>23</v>
      </c>
      <c r="D7" s="12" t="s">
        <v>32</v>
      </c>
      <c r="E7" s="25" t="s">
        <v>33</v>
      </c>
      <c r="F7" s="37">
        <v>0.03009259259259259</v>
      </c>
      <c r="G7" s="37">
        <v>0.03009259259259259</v>
      </c>
      <c r="H7" s="12" t="str">
        <f aca="true" t="shared" si="0" ref="H7:H18">TEXT(INT((HOUR(G7)*3600+MINUTE(G7)*60+SECOND(G7))/$J$3/60),"0")&amp;"."&amp;TEXT(MOD((HOUR(G7)*3600+MINUTE(G7)*60+SECOND(G7))/$J$3,60),"00")&amp;"/km"</f>
        <v>3.59/km</v>
      </c>
      <c r="I7" s="13">
        <f aca="true" t="shared" si="1" ref="I7:I18">G7-$G$5</f>
        <v>0.0022222222222222227</v>
      </c>
      <c r="J7" s="13">
        <f>G7-INDEX($G$5:$G$18,MATCH(D7,$D$5:$D$18,0))</f>
        <v>0</v>
      </c>
    </row>
    <row r="8" spans="1:10" s="10" customFormat="1" ht="15" customHeight="1">
      <c r="A8" s="12">
        <v>4</v>
      </c>
      <c r="B8" s="25" t="s">
        <v>34</v>
      </c>
      <c r="C8" s="25" t="s">
        <v>35</v>
      </c>
      <c r="D8" s="12" t="s">
        <v>36</v>
      </c>
      <c r="E8" s="25" t="s">
        <v>37</v>
      </c>
      <c r="F8" s="37">
        <v>0.031689814814814816</v>
      </c>
      <c r="G8" s="37">
        <v>0.031689814814814816</v>
      </c>
      <c r="H8" s="12" t="str">
        <f t="shared" si="0"/>
        <v>4.11/km</v>
      </c>
      <c r="I8" s="13">
        <f t="shared" si="1"/>
        <v>0.0038194444444444482</v>
      </c>
      <c r="J8" s="13">
        <f>G8-INDEX($G$5:$G$18,MATCH(D8,$D$5:$D$18,0))</f>
        <v>0</v>
      </c>
    </row>
    <row r="9" spans="1:10" s="10" customFormat="1" ht="15" customHeight="1">
      <c r="A9" s="12">
        <v>5</v>
      </c>
      <c r="B9" s="25" t="s">
        <v>12</v>
      </c>
      <c r="C9" s="25" t="s">
        <v>21</v>
      </c>
      <c r="D9" s="12" t="s">
        <v>32</v>
      </c>
      <c r="E9" s="25" t="s">
        <v>33</v>
      </c>
      <c r="F9" s="37">
        <v>0.03194444444444445</v>
      </c>
      <c r="G9" s="37">
        <v>0.03194444444444445</v>
      </c>
      <c r="H9" s="12" t="str">
        <f t="shared" si="0"/>
        <v>4.13/km</v>
      </c>
      <c r="I9" s="13">
        <f t="shared" si="1"/>
        <v>0.004074074074074081</v>
      </c>
      <c r="J9" s="13">
        <f>G9-INDEX($G$5:$G$18,MATCH(D9,$D$5:$D$18,0))</f>
        <v>0.001851851851851858</v>
      </c>
    </row>
    <row r="10" spans="1:10" s="10" customFormat="1" ht="15" customHeight="1">
      <c r="A10" s="12">
        <v>6</v>
      </c>
      <c r="B10" s="25" t="s">
        <v>38</v>
      </c>
      <c r="C10" s="25" t="s">
        <v>22</v>
      </c>
      <c r="D10" s="12" t="s">
        <v>32</v>
      </c>
      <c r="E10" s="25" t="s">
        <v>39</v>
      </c>
      <c r="F10" s="37">
        <v>0.03209490740740741</v>
      </c>
      <c r="G10" s="37">
        <v>0.03209490740740741</v>
      </c>
      <c r="H10" s="12" t="str">
        <f t="shared" si="0"/>
        <v>4.14/km</v>
      </c>
      <c r="I10" s="13">
        <f t="shared" si="1"/>
        <v>0.004224537037037044</v>
      </c>
      <c r="J10" s="13">
        <f>G10-INDEX($G$5:$G$18,MATCH(D10,$D$5:$D$18,0))</f>
        <v>0.0020023148148148213</v>
      </c>
    </row>
    <row r="11" spans="1:10" s="10" customFormat="1" ht="15" customHeight="1">
      <c r="A11" s="12">
        <v>7</v>
      </c>
      <c r="B11" s="25" t="s">
        <v>40</v>
      </c>
      <c r="C11" s="25" t="s">
        <v>14</v>
      </c>
      <c r="D11" s="12" t="s">
        <v>29</v>
      </c>
      <c r="E11" s="25" t="s">
        <v>41</v>
      </c>
      <c r="F11" s="37">
        <v>0.034571759259259253</v>
      </c>
      <c r="G11" s="37">
        <v>0.034571759259259253</v>
      </c>
      <c r="H11" s="12" t="str">
        <f t="shared" si="0"/>
        <v>4.34/km</v>
      </c>
      <c r="I11" s="13">
        <f t="shared" si="1"/>
        <v>0.006701388888888885</v>
      </c>
      <c r="J11" s="13">
        <f>G11-INDEX($G$5:$G$18,MATCH(D11,$D$5:$D$18,0))</f>
        <v>0.0059606481481481385</v>
      </c>
    </row>
    <row r="12" spans="1:10" s="10" customFormat="1" ht="15" customHeight="1">
      <c r="A12" s="12">
        <v>8</v>
      </c>
      <c r="B12" s="25" t="s">
        <v>42</v>
      </c>
      <c r="C12" s="25" t="s">
        <v>16</v>
      </c>
      <c r="D12" s="12" t="s">
        <v>29</v>
      </c>
      <c r="E12" s="25" t="s">
        <v>43</v>
      </c>
      <c r="F12" s="37">
        <v>0.036041666666666666</v>
      </c>
      <c r="G12" s="37">
        <v>0.036041666666666666</v>
      </c>
      <c r="H12" s="12" t="str">
        <f t="shared" si="0"/>
        <v>4.46/km</v>
      </c>
      <c r="I12" s="13">
        <f t="shared" si="1"/>
        <v>0.008171296296296298</v>
      </c>
      <c r="J12" s="13">
        <f>G12-INDEX($G$5:$G$18,MATCH(D12,$D$5:$D$18,0))</f>
        <v>0.007430555555555551</v>
      </c>
    </row>
    <row r="13" spans="1:10" s="10" customFormat="1" ht="15" customHeight="1">
      <c r="A13" s="12">
        <v>9</v>
      </c>
      <c r="B13" s="25" t="s">
        <v>44</v>
      </c>
      <c r="C13" s="25" t="s">
        <v>18</v>
      </c>
      <c r="D13" s="12" t="s">
        <v>45</v>
      </c>
      <c r="E13" s="25" t="s">
        <v>46</v>
      </c>
      <c r="F13" s="37">
        <v>0.04402777777777778</v>
      </c>
      <c r="G13" s="37">
        <v>0.04402777777777778</v>
      </c>
      <c r="H13" s="12" t="str">
        <f t="shared" si="0"/>
        <v>5.49/km</v>
      </c>
      <c r="I13" s="13">
        <f t="shared" si="1"/>
        <v>0.01615740740740741</v>
      </c>
      <c r="J13" s="13">
        <f>G13-INDEX($G$5:$G$18,MATCH(D13,$D$5:$D$18,0))</f>
        <v>0</v>
      </c>
    </row>
    <row r="14" spans="1:10" s="10" customFormat="1" ht="15" customHeight="1">
      <c r="A14" s="12">
        <v>10</v>
      </c>
      <c r="B14" s="25" t="s">
        <v>47</v>
      </c>
      <c r="C14" s="25" t="s">
        <v>48</v>
      </c>
      <c r="D14" s="12" t="s">
        <v>49</v>
      </c>
      <c r="E14" s="25" t="s">
        <v>50</v>
      </c>
      <c r="F14" s="37">
        <v>0.044062500000000004</v>
      </c>
      <c r="G14" s="37">
        <v>0.044062500000000004</v>
      </c>
      <c r="H14" s="12" t="str">
        <f t="shared" si="0"/>
        <v>5.49/km</v>
      </c>
      <c r="I14" s="13">
        <f t="shared" si="1"/>
        <v>0.016192129629629636</v>
      </c>
      <c r="J14" s="13">
        <f>G14-INDEX($G$5:$G$18,MATCH(D14,$D$5:$D$18,0))</f>
        <v>0</v>
      </c>
    </row>
    <row r="15" spans="1:10" s="10" customFormat="1" ht="15" customHeight="1">
      <c r="A15" s="12">
        <v>11</v>
      </c>
      <c r="B15" s="25" t="s">
        <v>51</v>
      </c>
      <c r="C15" s="25" t="s">
        <v>15</v>
      </c>
      <c r="D15" s="12" t="s">
        <v>52</v>
      </c>
      <c r="E15" s="25" t="s">
        <v>50</v>
      </c>
      <c r="F15" s="37">
        <v>0.044236111111111115</v>
      </c>
      <c r="G15" s="37">
        <v>0.044236111111111115</v>
      </c>
      <c r="H15" s="12" t="str">
        <f t="shared" si="0"/>
        <v>5.51/km</v>
      </c>
      <c r="I15" s="13">
        <f t="shared" si="1"/>
        <v>0.016365740740740747</v>
      </c>
      <c r="J15" s="13">
        <f>G15-INDEX($G$5:$G$18,MATCH(D15,$D$5:$D$18,0))</f>
        <v>0</v>
      </c>
    </row>
    <row r="16" spans="1:10" s="10" customFormat="1" ht="15" customHeight="1">
      <c r="A16" s="12">
        <v>12</v>
      </c>
      <c r="B16" s="25" t="s">
        <v>53</v>
      </c>
      <c r="C16" s="25" t="s">
        <v>20</v>
      </c>
      <c r="D16" s="12" t="s">
        <v>54</v>
      </c>
      <c r="E16" s="25" t="s">
        <v>50</v>
      </c>
      <c r="F16" s="37">
        <v>0.04430555555555555</v>
      </c>
      <c r="G16" s="37">
        <v>0.04430555555555555</v>
      </c>
      <c r="H16" s="12" t="str">
        <f t="shared" si="0"/>
        <v>5.51/km</v>
      </c>
      <c r="I16" s="13">
        <f t="shared" si="1"/>
        <v>0.01643518518518518</v>
      </c>
      <c r="J16" s="13">
        <f>G16-INDEX($G$5:$G$18,MATCH(D16,$D$5:$D$18,0))</f>
        <v>0</v>
      </c>
    </row>
    <row r="17" spans="1:10" s="10" customFormat="1" ht="15" customHeight="1">
      <c r="A17" s="12">
        <v>13</v>
      </c>
      <c r="B17" s="25" t="s">
        <v>55</v>
      </c>
      <c r="C17" s="25" t="s">
        <v>56</v>
      </c>
      <c r="D17" s="12" t="s">
        <v>57</v>
      </c>
      <c r="E17" s="25" t="s">
        <v>43</v>
      </c>
      <c r="F17" s="37">
        <v>0.044409722222222225</v>
      </c>
      <c r="G17" s="37">
        <v>0.044409722222222225</v>
      </c>
      <c r="H17" s="12" t="str">
        <f t="shared" si="0"/>
        <v>5.52/km</v>
      </c>
      <c r="I17" s="13">
        <f t="shared" si="1"/>
        <v>0.016539351851851857</v>
      </c>
      <c r="J17" s="13">
        <f>G17-INDEX($G$5:$G$18,MATCH(D17,$D$5:$D$18,0))</f>
        <v>0</v>
      </c>
    </row>
    <row r="18" spans="1:10" s="10" customFormat="1" ht="15" customHeight="1">
      <c r="A18" s="26">
        <v>14</v>
      </c>
      <c r="B18" s="28" t="s">
        <v>58</v>
      </c>
      <c r="C18" s="28" t="s">
        <v>13</v>
      </c>
      <c r="D18" s="26" t="s">
        <v>59</v>
      </c>
      <c r="E18" s="28" t="s">
        <v>60</v>
      </c>
      <c r="F18" s="38">
        <v>0.04664351851851852</v>
      </c>
      <c r="G18" s="38">
        <v>0.04664351851851852</v>
      </c>
      <c r="H18" s="26" t="str">
        <f t="shared" si="0"/>
        <v>6.10/km</v>
      </c>
      <c r="I18" s="27">
        <f t="shared" si="1"/>
        <v>0.018773148148148153</v>
      </c>
      <c r="J18" s="27">
        <f>G18-INDEX($G$5:$G$18,MATCH(D18,$D$5:$D$18,0))</f>
        <v>0</v>
      </c>
    </row>
  </sheetData>
  <sheetProtection/>
  <autoFilter ref="A4:J1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Maratonina di Torrita di Amatrice</v>
      </c>
      <c r="B1" s="33"/>
      <c r="C1" s="34"/>
    </row>
    <row r="2" spans="1:3" ht="24" customHeight="1">
      <c r="A2" s="30" t="str">
        <f>Individuale!A2</f>
        <v>26ª edizione </v>
      </c>
      <c r="B2" s="30"/>
      <c r="C2" s="30"/>
    </row>
    <row r="3" spans="1:3" ht="24" customHeight="1">
      <c r="A3" s="35" t="str">
        <f>Individuale!A3</f>
        <v>Torrita di Amatrice (RI) Italia - Giovedì 02/06/2016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1" t="s">
        <v>50</v>
      </c>
      <c r="C5" s="39">
        <v>3</v>
      </c>
    </row>
    <row r="6" spans="1:3" ht="15" customHeight="1">
      <c r="A6" s="20">
        <v>2</v>
      </c>
      <c r="B6" s="19" t="s">
        <v>43</v>
      </c>
      <c r="C6" s="40">
        <v>2</v>
      </c>
    </row>
    <row r="7" spans="1:3" ht="15" customHeight="1">
      <c r="A7" s="20">
        <v>3</v>
      </c>
      <c r="B7" s="19" t="s">
        <v>33</v>
      </c>
      <c r="C7" s="40">
        <v>2</v>
      </c>
    </row>
    <row r="8" spans="1:3" ht="15" customHeight="1">
      <c r="A8" s="20">
        <v>4</v>
      </c>
      <c r="B8" s="19" t="s">
        <v>27</v>
      </c>
      <c r="C8" s="40">
        <v>1</v>
      </c>
    </row>
    <row r="9" spans="1:3" ht="15" customHeight="1">
      <c r="A9" s="20">
        <v>5</v>
      </c>
      <c r="B9" s="19" t="s">
        <v>60</v>
      </c>
      <c r="C9" s="40">
        <v>1</v>
      </c>
    </row>
    <row r="10" spans="1:3" ht="15" customHeight="1">
      <c r="A10" s="20">
        <v>6</v>
      </c>
      <c r="B10" s="19" t="s">
        <v>46</v>
      </c>
      <c r="C10" s="40">
        <v>1</v>
      </c>
    </row>
    <row r="11" spans="1:3" ht="15" customHeight="1">
      <c r="A11" s="20">
        <v>7</v>
      </c>
      <c r="B11" s="19" t="s">
        <v>37</v>
      </c>
      <c r="C11" s="40">
        <v>1</v>
      </c>
    </row>
    <row r="12" spans="1:3" ht="15" customHeight="1">
      <c r="A12" s="20">
        <v>8</v>
      </c>
      <c r="B12" s="19" t="s">
        <v>39</v>
      </c>
      <c r="C12" s="40">
        <v>1</v>
      </c>
    </row>
    <row r="13" spans="1:3" ht="15" customHeight="1">
      <c r="A13" s="20">
        <v>9</v>
      </c>
      <c r="B13" s="19" t="s">
        <v>30</v>
      </c>
      <c r="C13" s="40">
        <v>1</v>
      </c>
    </row>
    <row r="14" spans="1:3" ht="15" customHeight="1">
      <c r="A14" s="23">
        <v>10</v>
      </c>
      <c r="B14" s="18" t="s">
        <v>41</v>
      </c>
      <c r="C14" s="41">
        <v>1</v>
      </c>
    </row>
    <row r="15" ht="12.75">
      <c r="C15" s="2">
        <f>SUM(C5:C14)</f>
        <v>14</v>
      </c>
    </row>
  </sheetData>
  <sheetProtection/>
  <autoFilter ref="A4:C5">
    <sortState ref="A5:C15">
      <sortCondition descending="1" sortBy="value" ref="C5:C1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2016-06-06T18:09:32Z</dcterms:modified>
  <cp:category/>
  <cp:version/>
  <cp:contentType/>
  <cp:contentStatus/>
</cp:coreProperties>
</file>