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<sst xmlns="http://schemas.openxmlformats.org/spreadsheetml/2006/main" count="185" uniqueCount="100">
  <si>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</si>
  <si>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</si>
  <si>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</si>
  <si>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</si>
  <si>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</si>
  <si>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</si>
  <si>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</si>
  <si>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</si>
  <si>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</si>
  <si>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</si>
  <si>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</si>
  <si>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</t>
  </si>
  <si>
    <t>G</t>
  </si>
  <si>
    <t>B</t>
  </si>
  <si>
    <t>D</t>
  </si>
  <si>
    <t>E</t>
  </si>
  <si>
    <t>F</t>
  </si>
  <si>
    <t>A</t>
  </si>
  <si>
    <t>M</t>
  </si>
  <si>
    <t>L</t>
  </si>
  <si>
    <t>O</t>
  </si>
  <si>
    <t>I</t>
  </si>
  <si>
    <t>GIUSEPPE  FRANCHI</t>
  </si>
  <si>
    <t>DREAM TEAM ROMA</t>
  </si>
  <si>
    <t>CESARE  PORCU</t>
  </si>
  <si>
    <t>ANTONIO  MARTINI</t>
  </si>
  <si>
    <t>RUNNERS RIETI</t>
  </si>
  <si>
    <t>UMBERTO  TIBERTI</t>
  </si>
  <si>
    <t>CITTADUCALE RUNNERS CLUB</t>
  </si>
  <si>
    <t>MARCO  CAVALLUCCI</t>
  </si>
  <si>
    <t>A.S. RUNNERS SANGEMINI</t>
  </si>
  <si>
    <t>SANDRO  BARTOLLINI</t>
  </si>
  <si>
    <t>FABRIZIO  SARDO</t>
  </si>
  <si>
    <t>LAZIO  RUNNERS</t>
  </si>
  <si>
    <t>GIUSEPPE PAOLO LA CAVA</t>
  </si>
  <si>
    <t>ATLETICA FIANO ROMANO</t>
  </si>
  <si>
    <t>MALVENO  ANGELUCCI</t>
  </si>
  <si>
    <t>BRUNO  DIONISI</t>
  </si>
  <si>
    <t>K 42 GROUPAMA</t>
  </si>
  <si>
    <t>MARIO  SERPI</t>
  </si>
  <si>
    <t>FIAMME GIALLE SIMONI</t>
  </si>
  <si>
    <t>GIANNI  PAONE</t>
  </si>
  <si>
    <t>S.S. LAZIO  ATLETICA</t>
  </si>
  <si>
    <t>UGO  BASCIU</t>
  </si>
  <si>
    <t>STEFANO  TRUCCHIA</t>
  </si>
  <si>
    <t>BRUNO  LORETI</t>
  </si>
  <si>
    <t>GIOVANNI  FESTUCCIA</t>
  </si>
  <si>
    <t>ROAD BIKE CANTALICE</t>
  </si>
  <si>
    <t>STEFANO  SOLLAI</t>
  </si>
  <si>
    <t>DANIELE MALATESTA</t>
  </si>
  <si>
    <t>NATALINO  BORTOLONI</t>
  </si>
  <si>
    <t>FILIBERTO PARIS</t>
  </si>
  <si>
    <t>STUDENTESCA CASSA di RISPARMIO di RIETI</t>
  </si>
  <si>
    <t>PIERA  SCARSELLA</t>
  </si>
  <si>
    <t>R</t>
  </si>
  <si>
    <t>G.S. CAT SPORT ROMA</t>
  </si>
  <si>
    <t>PIETRO  SORGI</t>
  </si>
  <si>
    <t>MARIO  GIORDANO</t>
  </si>
  <si>
    <t>ANDREA  DANZA</t>
  </si>
  <si>
    <t>ATLETICA VITA</t>
  </si>
  <si>
    <t>ANGELO  BELA'</t>
  </si>
  <si>
    <t>MARIO  GIULIANI</t>
  </si>
  <si>
    <t>ROBERTO  ROCCA</t>
  </si>
  <si>
    <t>ANDREA  BRIZI</t>
  </si>
  <si>
    <t>NATALIJA  NORENKO</t>
  </si>
  <si>
    <t>ENZO  ORSINGHER</t>
  </si>
  <si>
    <t>BRUNO  MOZZETTI</t>
  </si>
  <si>
    <t>CAROLINA  AGABITI</t>
  </si>
  <si>
    <t>P</t>
  </si>
  <si>
    <t>GAETANO  RISPOLI</t>
  </si>
  <si>
    <t>PASQUALINO  SCANZANI</t>
  </si>
  <si>
    <t>MAURIZIO  FILESI</t>
  </si>
  <si>
    <t>DOMENICO  MANCINI</t>
  </si>
  <si>
    <t>A.S.D. ASTERIX  MORLUPO</t>
  </si>
  <si>
    <t>GIOVANNI  D'AMORE</t>
  </si>
  <si>
    <t>GIANLUIGI  ANTONINI</t>
  </si>
  <si>
    <t>FEDERICO VEROLI</t>
  </si>
  <si>
    <t>PAOLA  INNAMORATI</t>
  </si>
  <si>
    <t>TOMMASO  CINGOLANI</t>
  </si>
  <si>
    <t>PODISTICA PRENESTE</t>
  </si>
  <si>
    <t>MARCELLO  SCIUNZI</t>
  </si>
  <si>
    <t>A.S.D. AMATORI VILLA  PAMPHILI</t>
  </si>
  <si>
    <t>IGNAZIO  BANDINU</t>
  </si>
  <si>
    <t>LINA  TARTAMELLI</t>
  </si>
  <si>
    <t>S</t>
  </si>
  <si>
    <t>A.S.D. AMATORI PODISTICA TERNI</t>
  </si>
  <si>
    <t>MAURIZIO  ZAPPI</t>
  </si>
  <si>
    <t>UISP ROMA</t>
  </si>
  <si>
    <t>ANNA BISEGNA</t>
  </si>
  <si>
    <t>Q</t>
  </si>
  <si>
    <t>MICAELA  RUSU</t>
  </si>
  <si>
    <t>RENZO SCONOCCHIA</t>
  </si>
  <si>
    <t>BENITO  VANTAGGIO</t>
  </si>
  <si>
    <t>A.S.D. BOVILLE  PODISTICA</t>
  </si>
  <si>
    <t>A.S.D. FFM</t>
  </si>
  <si>
    <t>G.P. ATLETICA FALERIA</t>
  </si>
  <si>
    <t xml:space="preserve">G.P. ATLETICA FALERIA </t>
  </si>
  <si>
    <t>A.S.D. PODISTICA  SOLIDARIETA'</t>
  </si>
  <si>
    <t>Corri tra i prati di Torricella</t>
  </si>
  <si>
    <t xml:space="preserve"> Torricella Sabina - Rieti (RI) Italia - Domenica 27/09/2009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</si>
</sst>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7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7" fontId="0" fillId="0" borderId="7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21" fontId="0" fillId="0" borderId="6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167" fontId="13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pane ySplit="3" topLeftCell="BM4" activePane="bottomLeft" state="frozen"/>
      <selection pane="topLeft" activeCell="A1" sqref="A1"/>
      <selection pane="bottomLeft" activeCell="C38" sqref="C38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3" t="s">
        <v>98</v>
      </c>
      <c r="B1" s="33"/>
      <c r="C1" s="33"/>
      <c r="D1" s="33"/>
      <c r="E1" s="33"/>
      <c r="F1" s="33"/>
      <c r="G1" s="34"/>
      <c r="H1" s="34"/>
      <c r="I1" s="34"/>
    </row>
    <row r="2" spans="1:9" ht="24.75" customHeight="1" thickBot="1">
      <c r="A2" s="35" t="s">
        <v>99</v>
      </c>
      <c r="B2" s="36"/>
      <c r="C2" s="36"/>
      <c r="D2" s="36"/>
      <c r="E2" s="36"/>
      <c r="F2" s="36"/>
      <c r="G2" s="37"/>
      <c r="H2" s="5" t="s">
        <v>0</v>
      </c>
      <c r="I2" s="6">
        <v>9.2</v>
      </c>
    </row>
    <row r="3" spans="1:9" ht="37.5" customHeight="1" thickBot="1">
      <c r="A3" s="14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1" t="s">
        <v>9</v>
      </c>
    </row>
    <row r="4" spans="1:9" s="1" customFormat="1" ht="15" customHeight="1">
      <c r="A4" s="15">
        <v>1</v>
      </c>
      <c r="B4" s="62" t="s">
        <v>22</v>
      </c>
      <c r="C4" s="59"/>
      <c r="D4" s="51" t="s">
        <v>13</v>
      </c>
      <c r="E4" s="57" t="s">
        <v>23</v>
      </c>
      <c r="F4" s="52">
        <v>0.021284722222222222</v>
      </c>
      <c r="G4" s="16" t="str">
        <f aca="true" t="shared" si="0" ref="G4:G35">TEXT(INT((HOUR(F4)*3600+MINUTE(F4)*60+SECOND(F4))/$I$2/60),"0")&amp;"."&amp;TEXT(MOD((HOUR(F4)*3600+MINUTE(F4)*60+SECOND(F4))/$I$2,60),"00")&amp;"/km"</f>
        <v>3.20/km</v>
      </c>
      <c r="H4" s="17">
        <f aca="true" t="shared" si="1" ref="H4:H35">F4-$F$4</f>
        <v>0</v>
      </c>
      <c r="I4" s="17">
        <f>F4-INDEX($F$4:$F$798,MATCH(D4,$D$4:$D$798,0))</f>
        <v>0</v>
      </c>
    </row>
    <row r="5" spans="1:9" s="1" customFormat="1" ht="15" customHeight="1">
      <c r="A5" s="18">
        <v>2</v>
      </c>
      <c r="B5" s="63" t="s">
        <v>24</v>
      </c>
      <c r="C5" s="60"/>
      <c r="D5" s="53" t="s">
        <v>11</v>
      </c>
      <c r="E5" s="44" t="s">
        <v>96</v>
      </c>
      <c r="F5" s="54">
        <v>0.022361111111111113</v>
      </c>
      <c r="G5" s="19" t="str">
        <f t="shared" si="0"/>
        <v>3.30/km</v>
      </c>
      <c r="H5" s="20">
        <f t="shared" si="1"/>
        <v>0.0010763888888888906</v>
      </c>
      <c r="I5" s="20">
        <f>F5-INDEX($F$4:$F$798,MATCH(D5,$D$4:$D$798,0))</f>
        <v>0</v>
      </c>
    </row>
    <row r="6" spans="1:9" s="1" customFormat="1" ht="15" customHeight="1">
      <c r="A6" s="18">
        <v>3</v>
      </c>
      <c r="B6" s="63" t="s">
        <v>25</v>
      </c>
      <c r="C6" s="60"/>
      <c r="D6" s="53" t="s">
        <v>13</v>
      </c>
      <c r="E6" s="44" t="s">
        <v>26</v>
      </c>
      <c r="F6" s="54">
        <v>0.022430555555555554</v>
      </c>
      <c r="G6" s="19" t="str">
        <f t="shared" si="0"/>
        <v>3.31/km</v>
      </c>
      <c r="H6" s="20">
        <f t="shared" si="1"/>
        <v>0.001145833333333332</v>
      </c>
      <c r="I6" s="20">
        <f>F6-INDEX($F$4:$F$798,MATCH(D6,$D$4:$D$798,0))</f>
        <v>0.001145833333333332</v>
      </c>
    </row>
    <row r="7" spans="1:9" s="1" customFormat="1" ht="15" customHeight="1">
      <c r="A7" s="18">
        <v>4</v>
      </c>
      <c r="B7" s="63" t="s">
        <v>27</v>
      </c>
      <c r="C7" s="60"/>
      <c r="D7" s="53" t="s">
        <v>14</v>
      </c>
      <c r="E7" s="44" t="s">
        <v>28</v>
      </c>
      <c r="F7" s="54">
        <v>0.022581018518518518</v>
      </c>
      <c r="G7" s="19" t="str">
        <f t="shared" si="0"/>
        <v>3.32/km</v>
      </c>
      <c r="H7" s="20">
        <f t="shared" si="1"/>
        <v>0.0012962962962962954</v>
      </c>
      <c r="I7" s="20">
        <f>F7-INDEX($F$4:$F$798,MATCH(D7,$D$4:$D$798,0))</f>
        <v>0</v>
      </c>
    </row>
    <row r="8" spans="1:9" s="1" customFormat="1" ht="15" customHeight="1">
      <c r="A8" s="18">
        <v>5</v>
      </c>
      <c r="B8" s="63" t="s">
        <v>29</v>
      </c>
      <c r="C8" s="60"/>
      <c r="D8" s="53" t="s">
        <v>11</v>
      </c>
      <c r="E8" s="44" t="s">
        <v>30</v>
      </c>
      <c r="F8" s="54">
        <v>0.02290509259259259</v>
      </c>
      <c r="G8" s="19" t="str">
        <f t="shared" si="0"/>
        <v>3.35/km</v>
      </c>
      <c r="H8" s="20">
        <f t="shared" si="1"/>
        <v>0.0016203703703703692</v>
      </c>
      <c r="I8" s="20">
        <f>F8-INDEX($F$4:$F$798,MATCH(D8,$D$4:$D$798,0))</f>
        <v>0.0005439814814814786</v>
      </c>
    </row>
    <row r="9" spans="1:9" s="1" customFormat="1" ht="15" customHeight="1">
      <c r="A9" s="18">
        <v>6</v>
      </c>
      <c r="B9" s="63" t="s">
        <v>31</v>
      </c>
      <c r="C9" s="60"/>
      <c r="D9" s="53" t="s">
        <v>15</v>
      </c>
      <c r="E9" s="44" t="s">
        <v>30</v>
      </c>
      <c r="F9" s="54">
        <v>0.023391203703703702</v>
      </c>
      <c r="G9" s="19" t="str">
        <f t="shared" si="0"/>
        <v>3.40/km</v>
      </c>
      <c r="H9" s="20">
        <f t="shared" si="1"/>
        <v>0.00210648148148148</v>
      </c>
      <c r="I9" s="20">
        <f>F9-INDEX($F$4:$F$798,MATCH(D9,$D$4:$D$798,0))</f>
        <v>0</v>
      </c>
    </row>
    <row r="10" spans="1:9" s="1" customFormat="1" ht="15" customHeight="1">
      <c r="A10" s="18">
        <v>7</v>
      </c>
      <c r="B10" s="63" t="s">
        <v>32</v>
      </c>
      <c r="C10" s="60"/>
      <c r="D10" s="53" t="s">
        <v>15</v>
      </c>
      <c r="E10" s="44" t="s">
        <v>33</v>
      </c>
      <c r="F10" s="54">
        <v>0.023530092592592592</v>
      </c>
      <c r="G10" s="19" t="str">
        <f t="shared" si="0"/>
        <v>3.41/km</v>
      </c>
      <c r="H10" s="20">
        <f t="shared" si="1"/>
        <v>0.00224537037037037</v>
      </c>
      <c r="I10" s="20">
        <f>F10-INDEX($F$4:$F$798,MATCH(D10,$D$4:$D$798,0))</f>
        <v>0.00013888888888888978</v>
      </c>
    </row>
    <row r="11" spans="1:9" s="1" customFormat="1" ht="15" customHeight="1">
      <c r="A11" s="18">
        <v>8</v>
      </c>
      <c r="B11" s="63" t="s">
        <v>34</v>
      </c>
      <c r="C11" s="60"/>
      <c r="D11" s="53" t="s">
        <v>11</v>
      </c>
      <c r="E11" s="44" t="s">
        <v>35</v>
      </c>
      <c r="F11" s="54">
        <v>0.02394675925925926</v>
      </c>
      <c r="G11" s="19" t="str">
        <f t="shared" si="0"/>
        <v>3.45/km</v>
      </c>
      <c r="H11" s="20">
        <f t="shared" si="1"/>
        <v>0.002662037037037039</v>
      </c>
      <c r="I11" s="20">
        <f>F11-INDEX($F$4:$F$798,MATCH(D11,$D$4:$D$798,0))</f>
        <v>0.0015856481481481485</v>
      </c>
    </row>
    <row r="12" spans="1:9" s="1" customFormat="1" ht="15" customHeight="1">
      <c r="A12" s="18">
        <v>9</v>
      </c>
      <c r="B12" s="63" t="s">
        <v>36</v>
      </c>
      <c r="C12" s="60"/>
      <c r="D12" s="53" t="s">
        <v>14</v>
      </c>
      <c r="E12" s="44" t="s">
        <v>28</v>
      </c>
      <c r="F12" s="54">
        <v>0.0240625</v>
      </c>
      <c r="G12" s="19" t="str">
        <f t="shared" si="0"/>
        <v>3.46/km</v>
      </c>
      <c r="H12" s="20">
        <f t="shared" si="1"/>
        <v>0.0027777777777777783</v>
      </c>
      <c r="I12" s="20">
        <f>F12-INDEX($F$4:$F$798,MATCH(D12,$D$4:$D$798,0))</f>
        <v>0.001481481481481483</v>
      </c>
    </row>
    <row r="13" spans="1:9" s="1" customFormat="1" ht="15" customHeight="1">
      <c r="A13" s="18">
        <v>10</v>
      </c>
      <c r="B13" s="63" t="s">
        <v>37</v>
      </c>
      <c r="C13" s="60"/>
      <c r="D13" s="53" t="s">
        <v>14</v>
      </c>
      <c r="E13" s="44" t="s">
        <v>38</v>
      </c>
      <c r="F13" s="54">
        <v>0.024259259259259258</v>
      </c>
      <c r="G13" s="19" t="str">
        <f t="shared" si="0"/>
        <v>3.48/km</v>
      </c>
      <c r="H13" s="20">
        <f t="shared" si="1"/>
        <v>0.002974537037037036</v>
      </c>
      <c r="I13" s="20">
        <f>F13-INDEX($F$4:$F$798,MATCH(D13,$D$4:$D$798,0))</f>
        <v>0.0016782407407407406</v>
      </c>
    </row>
    <row r="14" spans="1:9" s="1" customFormat="1" ht="15" customHeight="1">
      <c r="A14" s="18">
        <v>11</v>
      </c>
      <c r="B14" s="63" t="s">
        <v>39</v>
      </c>
      <c r="C14" s="60"/>
      <c r="D14" s="53" t="s">
        <v>16</v>
      </c>
      <c r="E14" s="44" t="s">
        <v>40</v>
      </c>
      <c r="F14" s="54">
        <v>0.024375</v>
      </c>
      <c r="G14" s="19" t="str">
        <f t="shared" si="0"/>
        <v>3.49/km</v>
      </c>
      <c r="H14" s="20">
        <f t="shared" si="1"/>
        <v>0.0030902777777777786</v>
      </c>
      <c r="I14" s="20">
        <f>F14-INDEX($F$4:$F$798,MATCH(D14,$D$4:$D$798,0))</f>
        <v>0</v>
      </c>
    </row>
    <row r="15" spans="1:9" s="1" customFormat="1" ht="15" customHeight="1">
      <c r="A15" s="18">
        <v>12</v>
      </c>
      <c r="B15" s="63" t="s">
        <v>41</v>
      </c>
      <c r="C15" s="60"/>
      <c r="D15" s="53" t="s">
        <v>16</v>
      </c>
      <c r="E15" s="44" t="s">
        <v>42</v>
      </c>
      <c r="F15" s="54">
        <v>0.024918981481481483</v>
      </c>
      <c r="G15" s="19" t="str">
        <f t="shared" si="0"/>
        <v>3.54/km</v>
      </c>
      <c r="H15" s="20">
        <f t="shared" si="1"/>
        <v>0.0036342592592592607</v>
      </c>
      <c r="I15" s="20">
        <f>F15-INDEX($F$4:$F$798,MATCH(D15,$D$4:$D$798,0))</f>
        <v>0.0005439814814814821</v>
      </c>
    </row>
    <row r="16" spans="1:9" s="1" customFormat="1" ht="15" customHeight="1">
      <c r="A16" s="18">
        <v>13</v>
      </c>
      <c r="B16" s="63" t="s">
        <v>43</v>
      </c>
      <c r="C16" s="60"/>
      <c r="D16" s="53" t="s">
        <v>13</v>
      </c>
      <c r="E16" s="44" t="s">
        <v>35</v>
      </c>
      <c r="F16" s="54">
        <v>0.025011574074074075</v>
      </c>
      <c r="G16" s="19" t="str">
        <f t="shared" si="0"/>
        <v>3.55/km</v>
      </c>
      <c r="H16" s="20">
        <f t="shared" si="1"/>
        <v>0.0037268518518518527</v>
      </c>
      <c r="I16" s="20">
        <f>F16-INDEX($F$4:$F$798,MATCH(D16,$D$4:$D$798,0))</f>
        <v>0.0037268518518518527</v>
      </c>
    </row>
    <row r="17" spans="1:9" s="1" customFormat="1" ht="15" customHeight="1">
      <c r="A17" s="18">
        <v>14</v>
      </c>
      <c r="B17" s="63" t="s">
        <v>44</v>
      </c>
      <c r="C17" s="60"/>
      <c r="D17" s="53" t="s">
        <v>15</v>
      </c>
      <c r="E17" s="44" t="s">
        <v>93</v>
      </c>
      <c r="F17" s="54">
        <v>0.02513888888888889</v>
      </c>
      <c r="G17" s="19" t="str">
        <f t="shared" si="0"/>
        <v>3.56/km</v>
      </c>
      <c r="H17" s="20">
        <f t="shared" si="1"/>
        <v>0.003854166666666669</v>
      </c>
      <c r="I17" s="20">
        <f>F17-INDEX($F$4:$F$798,MATCH(D17,$D$4:$D$798,0))</f>
        <v>0.001747685185185189</v>
      </c>
    </row>
    <row r="18" spans="1:9" s="1" customFormat="1" ht="15" customHeight="1">
      <c r="A18" s="18">
        <v>15</v>
      </c>
      <c r="B18" s="63" t="s">
        <v>45</v>
      </c>
      <c r="C18" s="60"/>
      <c r="D18" s="53" t="s">
        <v>12</v>
      </c>
      <c r="E18" s="44" t="s">
        <v>33</v>
      </c>
      <c r="F18" s="54">
        <v>0.025902777777777775</v>
      </c>
      <c r="G18" s="19" t="str">
        <f t="shared" si="0"/>
        <v>4.03/km</v>
      </c>
      <c r="H18" s="20">
        <f t="shared" si="1"/>
        <v>0.004618055555555552</v>
      </c>
      <c r="I18" s="20">
        <f>F18-INDEX($F$4:$F$798,MATCH(D18,$D$4:$D$798,0))</f>
        <v>0</v>
      </c>
    </row>
    <row r="19" spans="1:9" s="1" customFormat="1" ht="15" customHeight="1">
      <c r="A19" s="18">
        <v>16</v>
      </c>
      <c r="B19" s="63" t="s">
        <v>46</v>
      </c>
      <c r="C19" s="60"/>
      <c r="D19" s="53" t="s">
        <v>13</v>
      </c>
      <c r="E19" s="44" t="s">
        <v>47</v>
      </c>
      <c r="F19" s="54">
        <v>0.025925925925925925</v>
      </c>
      <c r="G19" s="19" t="str">
        <f t="shared" si="0"/>
        <v>4.03/km</v>
      </c>
      <c r="H19" s="20">
        <f t="shared" si="1"/>
        <v>0.004641203703703703</v>
      </c>
      <c r="I19" s="20">
        <f>F19-INDEX($F$4:$F$798,MATCH(D19,$D$4:$D$798,0))</f>
        <v>0.004641203703703703</v>
      </c>
    </row>
    <row r="20" spans="1:9" s="1" customFormat="1" ht="15" customHeight="1">
      <c r="A20" s="18">
        <v>17</v>
      </c>
      <c r="B20" s="63" t="s">
        <v>48</v>
      </c>
      <c r="C20" s="60"/>
      <c r="D20" s="53" t="s">
        <v>11</v>
      </c>
      <c r="E20" s="44" t="s">
        <v>35</v>
      </c>
      <c r="F20" s="54">
        <v>0.026006944444444447</v>
      </c>
      <c r="G20" s="19" t="str">
        <f t="shared" si="0"/>
        <v>4.04/km</v>
      </c>
      <c r="H20" s="20">
        <f t="shared" si="1"/>
        <v>0.004722222222222225</v>
      </c>
      <c r="I20" s="20">
        <f>F20-INDEX($F$4:$F$798,MATCH(D20,$D$4:$D$798,0))</f>
        <v>0.0036458333333333343</v>
      </c>
    </row>
    <row r="21" spans="1:9" s="1" customFormat="1" ht="15" customHeight="1">
      <c r="A21" s="18">
        <v>18</v>
      </c>
      <c r="B21" s="63" t="s">
        <v>49</v>
      </c>
      <c r="C21" s="60"/>
      <c r="D21" s="53" t="s">
        <v>17</v>
      </c>
      <c r="E21" s="44" t="s">
        <v>35</v>
      </c>
      <c r="F21" s="54">
        <v>0.027546296296296294</v>
      </c>
      <c r="G21" s="19" t="str">
        <f t="shared" si="0"/>
        <v>4.19/km</v>
      </c>
      <c r="H21" s="20">
        <f t="shared" si="1"/>
        <v>0.006261574074074072</v>
      </c>
      <c r="I21" s="20">
        <f>F21-INDEX($F$4:$F$798,MATCH(D21,$D$4:$D$798,0))</f>
        <v>0</v>
      </c>
    </row>
    <row r="22" spans="1:9" s="1" customFormat="1" ht="15" customHeight="1">
      <c r="A22" s="45">
        <v>19</v>
      </c>
      <c r="B22" s="66" t="s">
        <v>50</v>
      </c>
      <c r="C22" s="67"/>
      <c r="D22" s="68" t="s">
        <v>12</v>
      </c>
      <c r="E22" s="69" t="s">
        <v>97</v>
      </c>
      <c r="F22" s="70">
        <v>0.028287037037037038</v>
      </c>
      <c r="G22" s="46" t="str">
        <f t="shared" si="0"/>
        <v>4.26/km</v>
      </c>
      <c r="H22" s="47">
        <f t="shared" si="1"/>
        <v>0.007002314814814815</v>
      </c>
      <c r="I22" s="47">
        <f>F22-INDEX($F$4:$F$798,MATCH(D22,$D$4:$D$798,0))</f>
        <v>0.002384259259259263</v>
      </c>
    </row>
    <row r="23" spans="1:9" s="1" customFormat="1" ht="15" customHeight="1">
      <c r="A23" s="18">
        <v>20</v>
      </c>
      <c r="B23" s="63" t="s">
        <v>51</v>
      </c>
      <c r="C23" s="60"/>
      <c r="D23" s="53" t="s">
        <v>15</v>
      </c>
      <c r="E23" s="44" t="s">
        <v>52</v>
      </c>
      <c r="F23" s="54">
        <v>0.02849537037037037</v>
      </c>
      <c r="G23" s="19" t="str">
        <f t="shared" si="0"/>
        <v>4.28/km</v>
      </c>
      <c r="H23" s="20">
        <f t="shared" si="1"/>
        <v>0.007210648148148147</v>
      </c>
      <c r="I23" s="20">
        <f>F23-INDEX($F$4:$F$798,MATCH(D23,$D$4:$D$798,0))</f>
        <v>0.005104166666666667</v>
      </c>
    </row>
    <row r="24" spans="1:9" s="1" customFormat="1" ht="15" customHeight="1">
      <c r="A24" s="18">
        <v>21</v>
      </c>
      <c r="B24" s="63" t="s">
        <v>53</v>
      </c>
      <c r="C24" s="60"/>
      <c r="D24" s="53" t="s">
        <v>54</v>
      </c>
      <c r="E24" s="44" t="s">
        <v>55</v>
      </c>
      <c r="F24" s="54">
        <v>0.02855324074074074</v>
      </c>
      <c r="G24" s="19" t="str">
        <f t="shared" si="0"/>
        <v>4.28/km</v>
      </c>
      <c r="H24" s="20">
        <f t="shared" si="1"/>
        <v>0.007268518518518518</v>
      </c>
      <c r="I24" s="20">
        <f>F24-INDEX($F$4:$F$798,MATCH(D24,$D$4:$D$798,0))</f>
        <v>0</v>
      </c>
    </row>
    <row r="25" spans="1:9" s="1" customFormat="1" ht="15" customHeight="1">
      <c r="A25" s="18">
        <v>22</v>
      </c>
      <c r="B25" s="63" t="s">
        <v>56</v>
      </c>
      <c r="C25" s="60"/>
      <c r="D25" s="53" t="s">
        <v>14</v>
      </c>
      <c r="E25" s="44" t="s">
        <v>26</v>
      </c>
      <c r="F25" s="54">
        <v>0.029409722222222223</v>
      </c>
      <c r="G25" s="19" t="str">
        <f t="shared" si="0"/>
        <v>4.36/km</v>
      </c>
      <c r="H25" s="20">
        <f t="shared" si="1"/>
        <v>0.008125</v>
      </c>
      <c r="I25" s="20">
        <f>F25-INDEX($F$4:$F$798,MATCH(D25,$D$4:$D$798,0))</f>
        <v>0.006828703703703705</v>
      </c>
    </row>
    <row r="26" spans="1:9" s="1" customFormat="1" ht="15" customHeight="1">
      <c r="A26" s="18">
        <v>23</v>
      </c>
      <c r="B26" s="63" t="s">
        <v>57</v>
      </c>
      <c r="C26" s="60"/>
      <c r="D26" s="53" t="s">
        <v>15</v>
      </c>
      <c r="E26" s="44" t="s">
        <v>35</v>
      </c>
      <c r="F26" s="54">
        <v>0.029583333333333336</v>
      </c>
      <c r="G26" s="19" t="str">
        <f t="shared" si="0"/>
        <v>4.38/km</v>
      </c>
      <c r="H26" s="20">
        <f t="shared" si="1"/>
        <v>0.008298611111111114</v>
      </c>
      <c r="I26" s="20">
        <f>F26-INDEX($F$4:$F$798,MATCH(D26,$D$4:$D$798,0))</f>
        <v>0.006192129629629634</v>
      </c>
    </row>
    <row r="27" spans="1:9" s="2" customFormat="1" ht="15" customHeight="1">
      <c r="A27" s="18">
        <v>24</v>
      </c>
      <c r="B27" s="63" t="s">
        <v>58</v>
      </c>
      <c r="C27" s="60"/>
      <c r="D27" s="53" t="s">
        <v>15</v>
      </c>
      <c r="E27" s="44" t="s">
        <v>59</v>
      </c>
      <c r="F27" s="54">
        <v>0.029756944444444447</v>
      </c>
      <c r="G27" s="19" t="str">
        <f t="shared" si="0"/>
        <v>4.39/km</v>
      </c>
      <c r="H27" s="20">
        <f t="shared" si="1"/>
        <v>0.008472222222222225</v>
      </c>
      <c r="I27" s="20">
        <f>F27-INDEX($F$4:$F$798,MATCH(D27,$D$4:$D$798,0))</f>
        <v>0.006365740740740745</v>
      </c>
    </row>
    <row r="28" spans="1:9" s="1" customFormat="1" ht="15" customHeight="1">
      <c r="A28" s="18">
        <v>25</v>
      </c>
      <c r="B28" s="63" t="s">
        <v>60</v>
      </c>
      <c r="C28" s="60"/>
      <c r="D28" s="53" t="s">
        <v>12</v>
      </c>
      <c r="E28" s="44" t="s">
        <v>59</v>
      </c>
      <c r="F28" s="54">
        <v>0.029953703703703705</v>
      </c>
      <c r="G28" s="19" t="str">
        <f t="shared" si="0"/>
        <v>4.41/km</v>
      </c>
      <c r="H28" s="20">
        <f t="shared" si="1"/>
        <v>0.008668981481481482</v>
      </c>
      <c r="I28" s="20">
        <f>F28-INDEX($F$4:$F$798,MATCH(D28,$D$4:$D$798,0))</f>
        <v>0.00405092592592593</v>
      </c>
    </row>
    <row r="29" spans="1:9" s="1" customFormat="1" ht="15" customHeight="1">
      <c r="A29" s="18">
        <v>26</v>
      </c>
      <c r="B29" s="63" t="s">
        <v>61</v>
      </c>
      <c r="C29" s="60"/>
      <c r="D29" s="53" t="s">
        <v>11</v>
      </c>
      <c r="E29" s="44" t="s">
        <v>94</v>
      </c>
      <c r="F29" s="65">
        <v>0.030243055555555554</v>
      </c>
      <c r="G29" s="19" t="str">
        <f t="shared" si="0"/>
        <v>4.44/km</v>
      </c>
      <c r="H29" s="20">
        <f t="shared" si="1"/>
        <v>0.008958333333333332</v>
      </c>
      <c r="I29" s="20">
        <f>F29-INDEX($F$4:$F$798,MATCH(D29,$D$4:$D$798,0))</f>
        <v>0.007881944444444441</v>
      </c>
    </row>
    <row r="30" spans="1:9" s="1" customFormat="1" ht="15" customHeight="1">
      <c r="A30" s="18">
        <v>27</v>
      </c>
      <c r="B30" s="63" t="s">
        <v>62</v>
      </c>
      <c r="C30" s="60"/>
      <c r="D30" s="53" t="s">
        <v>16</v>
      </c>
      <c r="E30" s="44" t="s">
        <v>59</v>
      </c>
      <c r="F30" s="54">
        <v>0.030347222222222223</v>
      </c>
      <c r="G30" s="19" t="str">
        <f t="shared" si="0"/>
        <v>4.45/km</v>
      </c>
      <c r="H30" s="20">
        <f t="shared" si="1"/>
        <v>0.009062500000000001</v>
      </c>
      <c r="I30" s="20">
        <f>F30-INDEX($F$4:$F$798,MATCH(D30,$D$4:$D$798,0))</f>
        <v>0.0059722222222222225</v>
      </c>
    </row>
    <row r="31" spans="1:9" s="1" customFormat="1" ht="15" customHeight="1">
      <c r="A31" s="18">
        <v>28</v>
      </c>
      <c r="B31" s="63" t="s">
        <v>63</v>
      </c>
      <c r="C31" s="60"/>
      <c r="D31" s="53" t="s">
        <v>13</v>
      </c>
      <c r="E31" s="44" t="s">
        <v>30</v>
      </c>
      <c r="F31" s="65">
        <v>0.030393518518518518</v>
      </c>
      <c r="G31" s="19" t="str">
        <f t="shared" si="0"/>
        <v>4.45/km</v>
      </c>
      <c r="H31" s="20">
        <f t="shared" si="1"/>
        <v>0.009108796296296295</v>
      </c>
      <c r="I31" s="20">
        <f>F31-INDEX($F$4:$F$798,MATCH(D31,$D$4:$D$798,0))</f>
        <v>0.009108796296296295</v>
      </c>
    </row>
    <row r="32" spans="1:9" s="1" customFormat="1" ht="15" customHeight="1">
      <c r="A32" s="18">
        <v>29</v>
      </c>
      <c r="B32" s="63" t="s">
        <v>64</v>
      </c>
      <c r="C32" s="60"/>
      <c r="D32" s="53" t="s">
        <v>20</v>
      </c>
      <c r="E32" s="44" t="s">
        <v>59</v>
      </c>
      <c r="F32" s="54">
        <v>0.031053240740740742</v>
      </c>
      <c r="G32" s="19" t="str">
        <f t="shared" si="0"/>
        <v>4.52/km</v>
      </c>
      <c r="H32" s="20">
        <f t="shared" si="1"/>
        <v>0.00976851851851852</v>
      </c>
      <c r="I32" s="20">
        <f>F32-INDEX($F$4:$F$798,MATCH(D32,$D$4:$D$798,0))</f>
        <v>0</v>
      </c>
    </row>
    <row r="33" spans="1:9" s="1" customFormat="1" ht="15" customHeight="1">
      <c r="A33" s="18">
        <v>30</v>
      </c>
      <c r="B33" s="63" t="s">
        <v>65</v>
      </c>
      <c r="C33" s="60"/>
      <c r="D33" s="53" t="s">
        <v>12</v>
      </c>
      <c r="E33" s="44" t="s">
        <v>59</v>
      </c>
      <c r="F33" s="65">
        <v>0.031145833333333334</v>
      </c>
      <c r="G33" s="19" t="str">
        <f t="shared" si="0"/>
        <v>4.53/km</v>
      </c>
      <c r="H33" s="20">
        <f t="shared" si="1"/>
        <v>0.009861111111111112</v>
      </c>
      <c r="I33" s="20">
        <f>F33-INDEX($F$4:$F$798,MATCH(D33,$D$4:$D$798,0))</f>
        <v>0.00524305555555556</v>
      </c>
    </row>
    <row r="34" spans="1:9" s="1" customFormat="1" ht="15" customHeight="1">
      <c r="A34" s="18">
        <v>31</v>
      </c>
      <c r="B34" s="63" t="s">
        <v>66</v>
      </c>
      <c r="C34" s="60"/>
      <c r="D34" s="53" t="s">
        <v>21</v>
      </c>
      <c r="E34" s="44" t="s">
        <v>35</v>
      </c>
      <c r="F34" s="54">
        <v>0.03116898148148148</v>
      </c>
      <c r="G34" s="19" t="str">
        <f t="shared" si="0"/>
        <v>4.53/km</v>
      </c>
      <c r="H34" s="20">
        <f t="shared" si="1"/>
        <v>0.00988425925925926</v>
      </c>
      <c r="I34" s="20">
        <f>F34-INDEX($F$4:$F$798,MATCH(D34,$D$4:$D$798,0))</f>
        <v>0</v>
      </c>
    </row>
    <row r="35" spans="1:9" s="1" customFormat="1" ht="15" customHeight="1">
      <c r="A35" s="18">
        <v>32</v>
      </c>
      <c r="B35" s="63" t="s">
        <v>67</v>
      </c>
      <c r="C35" s="60"/>
      <c r="D35" s="53" t="s">
        <v>68</v>
      </c>
      <c r="E35" s="44" t="s">
        <v>30</v>
      </c>
      <c r="F35" s="65">
        <v>0.0315625</v>
      </c>
      <c r="G35" s="19" t="str">
        <f t="shared" si="0"/>
        <v>4.56/km</v>
      </c>
      <c r="H35" s="20">
        <f t="shared" si="1"/>
        <v>0.010277777777777778</v>
      </c>
      <c r="I35" s="20">
        <f>F35-INDEX($F$4:$F$798,MATCH(D35,$D$4:$D$798,0))</f>
        <v>0</v>
      </c>
    </row>
    <row r="36" spans="1:9" s="1" customFormat="1" ht="15" customHeight="1">
      <c r="A36" s="18">
        <v>33</v>
      </c>
      <c r="B36" s="63" t="s">
        <v>69</v>
      </c>
      <c r="C36" s="60"/>
      <c r="D36" s="53" t="s">
        <v>15</v>
      </c>
      <c r="E36" s="44" t="s">
        <v>59</v>
      </c>
      <c r="F36" s="54">
        <v>0.03184027777777778</v>
      </c>
      <c r="G36" s="19" t="str">
        <f aca="true" t="shared" si="2" ref="G36:G52">TEXT(INT((HOUR(F36)*3600+MINUTE(F36)*60+SECOND(F36))/$I$2/60),"0")&amp;"."&amp;TEXT(MOD((HOUR(F36)*3600+MINUTE(F36)*60+SECOND(F36))/$I$2,60),"00")&amp;"/km"</f>
        <v>4.59/km</v>
      </c>
      <c r="H36" s="20">
        <f aca="true" t="shared" si="3" ref="H36:H52">F36-$F$4</f>
        <v>0.010555555555555558</v>
      </c>
      <c r="I36" s="20">
        <f>F36-INDEX($F$4:$F$798,MATCH(D36,$D$4:$D$798,0))</f>
        <v>0.008449074074074078</v>
      </c>
    </row>
    <row r="37" spans="1:9" s="1" customFormat="1" ht="15" customHeight="1">
      <c r="A37" s="18">
        <v>34</v>
      </c>
      <c r="B37" s="63" t="s">
        <v>70</v>
      </c>
      <c r="C37" s="60"/>
      <c r="D37" s="53" t="s">
        <v>12</v>
      </c>
      <c r="E37" s="44" t="s">
        <v>26</v>
      </c>
      <c r="F37" s="65">
        <v>0.031956018518518516</v>
      </c>
      <c r="G37" s="19" t="str">
        <f t="shared" si="2"/>
        <v>5.00/km</v>
      </c>
      <c r="H37" s="20">
        <f t="shared" si="3"/>
        <v>0.010671296296296293</v>
      </c>
      <c r="I37" s="20">
        <f>F37-INDEX($F$4:$F$798,MATCH(D37,$D$4:$D$798,0))</f>
        <v>0.006053240740740741</v>
      </c>
    </row>
    <row r="38" spans="1:9" s="1" customFormat="1" ht="15" customHeight="1">
      <c r="A38" s="18">
        <v>35</v>
      </c>
      <c r="B38" s="63" t="s">
        <v>71</v>
      </c>
      <c r="C38" s="60"/>
      <c r="D38" s="53" t="s">
        <v>16</v>
      </c>
      <c r="E38" s="44" t="s">
        <v>55</v>
      </c>
      <c r="F38" s="54">
        <v>0.03221064814814815</v>
      </c>
      <c r="G38" s="19" t="str">
        <f t="shared" si="2"/>
        <v>5.03/km</v>
      </c>
      <c r="H38" s="20">
        <f t="shared" si="3"/>
        <v>0.010925925925925926</v>
      </c>
      <c r="I38" s="20">
        <f>F38-INDEX($F$4:$F$798,MATCH(D38,$D$4:$D$798,0))</f>
        <v>0.007835648148148147</v>
      </c>
    </row>
    <row r="39" spans="1:9" s="1" customFormat="1" ht="15" customHeight="1">
      <c r="A39" s="18">
        <v>36</v>
      </c>
      <c r="B39" s="63" t="s">
        <v>72</v>
      </c>
      <c r="C39" s="60"/>
      <c r="D39" s="53" t="s">
        <v>21</v>
      </c>
      <c r="E39" s="44" t="s">
        <v>73</v>
      </c>
      <c r="F39" s="65">
        <v>0.03222222222222222</v>
      </c>
      <c r="G39" s="19" t="str">
        <f t="shared" si="2"/>
        <v>5.03/km</v>
      </c>
      <c r="H39" s="20">
        <f t="shared" si="3"/>
        <v>0.0109375</v>
      </c>
      <c r="I39" s="20">
        <f>F39-INDEX($F$4:$F$798,MATCH(D39,$D$4:$D$798,0))</f>
        <v>0.00105324074074074</v>
      </c>
    </row>
    <row r="40" spans="1:9" s="1" customFormat="1" ht="15" customHeight="1">
      <c r="A40" s="18">
        <v>37</v>
      </c>
      <c r="B40" s="63" t="s">
        <v>74</v>
      </c>
      <c r="C40" s="60"/>
      <c r="D40" s="53" t="s">
        <v>15</v>
      </c>
      <c r="E40" s="44" t="s">
        <v>59</v>
      </c>
      <c r="F40" s="54">
        <v>0.033541666666666664</v>
      </c>
      <c r="G40" s="19" t="str">
        <f t="shared" si="2"/>
        <v>5.15/km</v>
      </c>
      <c r="H40" s="20">
        <f t="shared" si="3"/>
        <v>0.012256944444444442</v>
      </c>
      <c r="I40" s="20">
        <f>F40-INDEX($F$4:$F$798,MATCH(D40,$D$4:$D$798,0))</f>
        <v>0.010150462962962962</v>
      </c>
    </row>
    <row r="41" spans="1:9" s="1" customFormat="1" ht="15" customHeight="1">
      <c r="A41" s="18">
        <v>38</v>
      </c>
      <c r="B41" s="63" t="s">
        <v>75</v>
      </c>
      <c r="C41" s="60"/>
      <c r="D41" s="53" t="s">
        <v>13</v>
      </c>
      <c r="E41" s="44" t="s">
        <v>26</v>
      </c>
      <c r="F41" s="54">
        <v>0.03380787037037037</v>
      </c>
      <c r="G41" s="19" t="str">
        <f t="shared" si="2"/>
        <v>5.18/km</v>
      </c>
      <c r="H41" s="20">
        <f t="shared" si="3"/>
        <v>0.012523148148148148</v>
      </c>
      <c r="I41" s="20">
        <f>F41-INDEX($F$4:$F$798,MATCH(D41,$D$4:$D$798,0))</f>
        <v>0.012523148148148148</v>
      </c>
    </row>
    <row r="42" spans="1:9" s="1" customFormat="1" ht="15" customHeight="1">
      <c r="A42" s="18">
        <v>39</v>
      </c>
      <c r="B42" s="63" t="s">
        <v>76</v>
      </c>
      <c r="C42" s="60"/>
      <c r="D42" s="53" t="s">
        <v>12</v>
      </c>
      <c r="E42" s="44" t="s">
        <v>96</v>
      </c>
      <c r="F42" s="65">
        <v>0.03422453703703703</v>
      </c>
      <c r="G42" s="19" t="str">
        <f t="shared" si="2"/>
        <v>5.21/km</v>
      </c>
      <c r="H42" s="20">
        <f t="shared" si="3"/>
        <v>0.01293981481481481</v>
      </c>
      <c r="I42" s="20">
        <f>F42-INDEX($F$4:$F$798,MATCH(D42,$D$4:$D$798,0))</f>
        <v>0.008321759259259258</v>
      </c>
    </row>
    <row r="43" spans="1:9" s="1" customFormat="1" ht="15" customHeight="1">
      <c r="A43" s="18">
        <v>40</v>
      </c>
      <c r="B43" s="63" t="s">
        <v>77</v>
      </c>
      <c r="C43" s="60"/>
      <c r="D43" s="53" t="s">
        <v>20</v>
      </c>
      <c r="E43" s="44" t="s">
        <v>59</v>
      </c>
      <c r="F43" s="54">
        <v>0.03488425925925926</v>
      </c>
      <c r="G43" s="19" t="str">
        <f t="shared" si="2"/>
        <v>5.28/km</v>
      </c>
      <c r="H43" s="20">
        <f t="shared" si="3"/>
        <v>0.013599537037037038</v>
      </c>
      <c r="I43" s="20">
        <f>F43-INDEX($F$4:$F$798,MATCH(D43,$D$4:$D$798,0))</f>
        <v>0.0038310185185185183</v>
      </c>
    </row>
    <row r="44" spans="1:9" s="1" customFormat="1" ht="15" customHeight="1">
      <c r="A44" s="18">
        <v>41</v>
      </c>
      <c r="B44" s="63" t="s">
        <v>78</v>
      </c>
      <c r="C44" s="60"/>
      <c r="D44" s="53" t="s">
        <v>16</v>
      </c>
      <c r="E44" s="44" t="s">
        <v>79</v>
      </c>
      <c r="F44" s="54">
        <v>0.034930555555555555</v>
      </c>
      <c r="G44" s="19" t="str">
        <f t="shared" si="2"/>
        <v>5.28/km</v>
      </c>
      <c r="H44" s="20">
        <f t="shared" si="3"/>
        <v>0.013645833333333333</v>
      </c>
      <c r="I44" s="20">
        <f>F44-INDEX($F$4:$F$798,MATCH(D44,$D$4:$D$798,0))</f>
        <v>0.010555555555555554</v>
      </c>
    </row>
    <row r="45" spans="1:9" s="1" customFormat="1" ht="15" customHeight="1">
      <c r="A45" s="18">
        <v>42</v>
      </c>
      <c r="B45" s="63" t="s">
        <v>80</v>
      </c>
      <c r="C45" s="60"/>
      <c r="D45" s="53" t="s">
        <v>21</v>
      </c>
      <c r="E45" s="44" t="s">
        <v>81</v>
      </c>
      <c r="F45" s="65">
        <v>0.03612268518518518</v>
      </c>
      <c r="G45" s="19" t="str">
        <f t="shared" si="2"/>
        <v>5.39/km</v>
      </c>
      <c r="H45" s="20">
        <f t="shared" si="3"/>
        <v>0.014837962962962959</v>
      </c>
      <c r="I45" s="20">
        <f>F45-INDEX($F$4:$F$798,MATCH(D45,$D$4:$D$798,0))</f>
        <v>0.0049537037037037</v>
      </c>
    </row>
    <row r="46" spans="1:9" s="1" customFormat="1" ht="15" customHeight="1">
      <c r="A46" s="18">
        <v>43</v>
      </c>
      <c r="B46" s="63" t="s">
        <v>82</v>
      </c>
      <c r="C46" s="60"/>
      <c r="D46" s="53" t="s">
        <v>15</v>
      </c>
      <c r="E46" s="44" t="s">
        <v>73</v>
      </c>
      <c r="F46" s="65">
        <v>0.036550925925925924</v>
      </c>
      <c r="G46" s="19" t="str">
        <f t="shared" si="2"/>
        <v>5.43/km</v>
      </c>
      <c r="H46" s="20">
        <f t="shared" si="3"/>
        <v>0.015266203703703702</v>
      </c>
      <c r="I46" s="20">
        <f>F46-INDEX($F$4:$F$798,MATCH(D46,$D$4:$D$798,0))</f>
        <v>0.013159722222222222</v>
      </c>
    </row>
    <row r="47" spans="1:9" s="1" customFormat="1" ht="15" customHeight="1">
      <c r="A47" s="18">
        <v>44</v>
      </c>
      <c r="B47" s="63" t="s">
        <v>83</v>
      </c>
      <c r="C47" s="60"/>
      <c r="D47" s="53" t="s">
        <v>84</v>
      </c>
      <c r="E47" s="44" t="s">
        <v>85</v>
      </c>
      <c r="F47" s="65">
        <v>0.03710648148148148</v>
      </c>
      <c r="G47" s="19" t="str">
        <f t="shared" si="2"/>
        <v>5.48/km</v>
      </c>
      <c r="H47" s="20">
        <f t="shared" si="3"/>
        <v>0.01582175925925926</v>
      </c>
      <c r="I47" s="20">
        <f>F47-INDEX($F$4:$F$798,MATCH(D47,$D$4:$D$798,0))</f>
        <v>0</v>
      </c>
    </row>
    <row r="48" spans="1:9" s="1" customFormat="1" ht="15" customHeight="1">
      <c r="A48" s="18">
        <v>45</v>
      </c>
      <c r="B48" s="63" t="s">
        <v>86</v>
      </c>
      <c r="C48" s="60"/>
      <c r="D48" s="53" t="s">
        <v>19</v>
      </c>
      <c r="E48" s="44" t="s">
        <v>87</v>
      </c>
      <c r="F48" s="54">
        <v>0.041574074074074076</v>
      </c>
      <c r="G48" s="19" t="str">
        <f t="shared" si="2"/>
        <v>6.30/km</v>
      </c>
      <c r="H48" s="20">
        <f t="shared" si="3"/>
        <v>0.020289351851851854</v>
      </c>
      <c r="I48" s="20">
        <f>F48-INDEX($F$4:$F$798,MATCH(D48,$D$4:$D$798,0))</f>
        <v>0</v>
      </c>
    </row>
    <row r="49" spans="1:9" s="1" customFormat="1" ht="15" customHeight="1">
      <c r="A49" s="18">
        <v>46</v>
      </c>
      <c r="B49" s="63" t="s">
        <v>88</v>
      </c>
      <c r="C49" s="60"/>
      <c r="D49" s="53" t="s">
        <v>89</v>
      </c>
      <c r="E49" s="44" t="s">
        <v>26</v>
      </c>
      <c r="F49" s="65">
        <v>0.04173611111111111</v>
      </c>
      <c r="G49" s="19" t="str">
        <f t="shared" si="2"/>
        <v>6.32/km</v>
      </c>
      <c r="H49" s="20">
        <f t="shared" si="3"/>
        <v>0.02045138888888889</v>
      </c>
      <c r="I49" s="20">
        <f>F49-INDEX($F$4:$F$798,MATCH(D49,$D$4:$D$798,0))</f>
        <v>0</v>
      </c>
    </row>
    <row r="50" spans="1:9" s="1" customFormat="1" ht="15" customHeight="1">
      <c r="A50" s="18">
        <v>47</v>
      </c>
      <c r="B50" s="63" t="s">
        <v>90</v>
      </c>
      <c r="C50" s="60"/>
      <c r="D50" s="53" t="s">
        <v>18</v>
      </c>
      <c r="E50" s="44" t="s">
        <v>26</v>
      </c>
      <c r="F50" s="54">
        <v>0.042025462962962966</v>
      </c>
      <c r="G50" s="19" t="str">
        <f t="shared" si="2"/>
        <v>6.35/km</v>
      </c>
      <c r="H50" s="20">
        <f t="shared" si="3"/>
        <v>0.020740740740740744</v>
      </c>
      <c r="I50" s="20">
        <f>F50-INDEX($F$4:$F$798,MATCH(D50,$D$4:$D$798,0))</f>
        <v>0</v>
      </c>
    </row>
    <row r="51" spans="1:9" s="1" customFormat="1" ht="15" customHeight="1">
      <c r="A51" s="18">
        <v>48</v>
      </c>
      <c r="B51" s="63" t="s">
        <v>91</v>
      </c>
      <c r="C51" s="60"/>
      <c r="D51" s="53" t="s">
        <v>16</v>
      </c>
      <c r="E51" s="44" t="s">
        <v>95</v>
      </c>
      <c r="F51" s="65">
        <v>0.04207175925925926</v>
      </c>
      <c r="G51" s="19" t="str">
        <f t="shared" si="2"/>
        <v>6.35/km</v>
      </c>
      <c r="H51" s="20">
        <f t="shared" si="3"/>
        <v>0.020787037037037038</v>
      </c>
      <c r="I51" s="20">
        <f>F51-INDEX($F$4:$F$798,MATCH(D51,$D$4:$D$798,0))</f>
        <v>0.01769675925925926</v>
      </c>
    </row>
    <row r="52" spans="1:9" s="1" customFormat="1" ht="15" customHeight="1" thickBot="1">
      <c r="A52" s="21">
        <v>49</v>
      </c>
      <c r="B52" s="64" t="s">
        <v>92</v>
      </c>
      <c r="C52" s="61"/>
      <c r="D52" s="55" t="s">
        <v>19</v>
      </c>
      <c r="E52" s="58" t="s">
        <v>59</v>
      </c>
      <c r="F52" s="56">
        <v>0.04226851851851852</v>
      </c>
      <c r="G52" s="22" t="str">
        <f t="shared" si="2"/>
        <v>6.37/km</v>
      </c>
      <c r="H52" s="23">
        <f t="shared" si="3"/>
        <v>0.020983796296296296</v>
      </c>
      <c r="I52" s="23">
        <f>F52-INDEX($F$4:$F$798,MATCH(D52,$D$4:$D$798,0))</f>
        <v>0.000694444444444442</v>
      </c>
    </row>
  </sheetData>
  <autoFilter ref="A3:I5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8" t="str">
        <f>Individuale!A1</f>
        <v>Corri tra i prati di Torricella</v>
      </c>
      <c r="B1" s="39"/>
      <c r="C1" s="40"/>
    </row>
    <row r="2" spans="1:3" ht="33" customHeight="1" thickBot="1">
      <c r="A2" s="41" t="str">
        <f>Individuale!A2&amp;" km. "&amp;Individuale!I2</f>
        <v> Torricella Sabina - Rieti (RI) Italia - Domenica 27/09/2009 km. 9,2</v>
      </c>
      <c r="B2" s="42"/>
      <c r="C2" s="43"/>
    </row>
    <row r="3" spans="1:3" ht="24.75" customHeight="1" thickBot="1">
      <c r="A3" s="12" t="s">
        <v>1</v>
      </c>
      <c r="B3" s="13" t="s">
        <v>5</v>
      </c>
      <c r="C3" s="13" t="s">
        <v>10</v>
      </c>
    </row>
    <row r="4" spans="1:3" ht="15" customHeight="1">
      <c r="A4" s="30">
        <v>1</v>
      </c>
      <c r="B4" s="31" t="s">
        <v>59</v>
      </c>
      <c r="C4" s="32">
        <v>9</v>
      </c>
    </row>
    <row r="5" spans="1:3" ht="15" customHeight="1">
      <c r="A5" s="24">
        <v>2</v>
      </c>
      <c r="B5" s="25" t="s">
        <v>35</v>
      </c>
      <c r="C5" s="28">
        <v>6</v>
      </c>
    </row>
    <row r="6" spans="1:3" ht="15" customHeight="1">
      <c r="A6" s="24">
        <v>3</v>
      </c>
      <c r="B6" s="25" t="s">
        <v>26</v>
      </c>
      <c r="C6" s="28">
        <v>6</v>
      </c>
    </row>
    <row r="7" spans="1:3" ht="15" customHeight="1">
      <c r="A7" s="24">
        <v>4</v>
      </c>
      <c r="B7" s="25" t="s">
        <v>30</v>
      </c>
      <c r="C7" s="28">
        <v>4</v>
      </c>
    </row>
    <row r="8" spans="1:3" ht="15" customHeight="1">
      <c r="A8" s="24">
        <v>5</v>
      </c>
      <c r="B8" s="25" t="s">
        <v>73</v>
      </c>
      <c r="C8" s="28">
        <v>2</v>
      </c>
    </row>
    <row r="9" spans="1:3" ht="15" customHeight="1">
      <c r="A9" s="24">
        <v>6</v>
      </c>
      <c r="B9" s="25" t="s">
        <v>28</v>
      </c>
      <c r="C9" s="28">
        <v>2</v>
      </c>
    </row>
    <row r="10" spans="1:3" ht="15" customHeight="1">
      <c r="A10" s="24">
        <v>7</v>
      </c>
      <c r="B10" s="25" t="s">
        <v>96</v>
      </c>
      <c r="C10" s="28">
        <v>2</v>
      </c>
    </row>
    <row r="11" spans="1:3" ht="15" customHeight="1">
      <c r="A11" s="24">
        <v>8</v>
      </c>
      <c r="B11" s="25" t="s">
        <v>55</v>
      </c>
      <c r="C11" s="28">
        <v>2</v>
      </c>
    </row>
    <row r="12" spans="1:3" ht="15" customHeight="1">
      <c r="A12" s="24">
        <v>9</v>
      </c>
      <c r="B12" s="25" t="s">
        <v>33</v>
      </c>
      <c r="C12" s="28">
        <v>2</v>
      </c>
    </row>
    <row r="13" spans="1:3" ht="15" customHeight="1">
      <c r="A13" s="24">
        <v>10</v>
      </c>
      <c r="B13" s="25" t="s">
        <v>85</v>
      </c>
      <c r="C13" s="28">
        <v>1</v>
      </c>
    </row>
    <row r="14" spans="1:3" ht="15" customHeight="1">
      <c r="A14" s="24">
        <v>11</v>
      </c>
      <c r="B14" s="25" t="s">
        <v>81</v>
      </c>
      <c r="C14" s="28">
        <v>1</v>
      </c>
    </row>
    <row r="15" spans="1:3" ht="15" customHeight="1">
      <c r="A15" s="24">
        <v>12</v>
      </c>
      <c r="B15" s="25" t="s">
        <v>93</v>
      </c>
      <c r="C15" s="28">
        <v>1</v>
      </c>
    </row>
    <row r="16" spans="1:3" ht="15" customHeight="1">
      <c r="A16" s="24">
        <v>13</v>
      </c>
      <c r="B16" s="25" t="s">
        <v>94</v>
      </c>
      <c r="C16" s="28">
        <v>1</v>
      </c>
    </row>
    <row r="17" spans="1:3" ht="15" customHeight="1">
      <c r="A17" s="48">
        <v>14</v>
      </c>
      <c r="B17" s="49" t="s">
        <v>97</v>
      </c>
      <c r="C17" s="50">
        <v>1</v>
      </c>
    </row>
    <row r="18" spans="1:3" ht="15" customHeight="1">
      <c r="A18" s="24">
        <v>15</v>
      </c>
      <c r="B18" s="25" t="s">
        <v>23</v>
      </c>
      <c r="C18" s="28">
        <v>1</v>
      </c>
    </row>
    <row r="19" spans="1:3" ht="15" customHeight="1">
      <c r="A19" s="24">
        <v>16</v>
      </c>
      <c r="B19" s="25" t="s">
        <v>40</v>
      </c>
      <c r="C19" s="28">
        <v>1</v>
      </c>
    </row>
    <row r="20" spans="1:3" ht="15" customHeight="1">
      <c r="A20" s="24">
        <v>17</v>
      </c>
      <c r="B20" s="25" t="s">
        <v>95</v>
      </c>
      <c r="C20" s="28">
        <v>1</v>
      </c>
    </row>
    <row r="21" spans="1:3" ht="15" customHeight="1">
      <c r="A21" s="24">
        <v>18</v>
      </c>
      <c r="B21" s="25" t="s">
        <v>38</v>
      </c>
      <c r="C21" s="28">
        <v>1</v>
      </c>
    </row>
    <row r="22" spans="1:3" ht="15" customHeight="1">
      <c r="A22" s="24">
        <v>19</v>
      </c>
      <c r="B22" s="25" t="s">
        <v>79</v>
      </c>
      <c r="C22" s="28">
        <v>1</v>
      </c>
    </row>
    <row r="23" spans="1:3" ht="15" customHeight="1">
      <c r="A23" s="24">
        <v>20</v>
      </c>
      <c r="B23" s="25" t="s">
        <v>47</v>
      </c>
      <c r="C23" s="28">
        <v>1</v>
      </c>
    </row>
    <row r="24" spans="1:3" ht="15" customHeight="1">
      <c r="A24" s="24">
        <v>21</v>
      </c>
      <c r="B24" s="25" t="s">
        <v>42</v>
      </c>
      <c r="C24" s="28">
        <v>1</v>
      </c>
    </row>
    <row r="25" spans="1:3" ht="15" customHeight="1">
      <c r="A25" s="24">
        <v>22</v>
      </c>
      <c r="B25" s="25" t="s">
        <v>52</v>
      </c>
      <c r="C25" s="28">
        <v>1</v>
      </c>
    </row>
    <row r="26" spans="1:3" ht="15" customHeight="1" thickBot="1">
      <c r="A26" s="26">
        <v>23</v>
      </c>
      <c r="B26" s="27" t="s">
        <v>87</v>
      </c>
      <c r="C26" s="29">
        <v>1</v>
      </c>
    </row>
    <row r="27" ht="12.75">
      <c r="C27" s="3">
        <f>SUM(C4:C26)</f>
        <v>49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2009-10-15T10:33:44Z</dcterms:modified>
  <cp:category/>
  <cp:version/>
  <cp:contentType/>
  <cp:contentStatus/>
</cp:coreProperties>
</file>