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<sst xmlns="http://schemas.openxmlformats.org/spreadsheetml/2006/main" count="363" uniqueCount="178">
  <si>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</si>
  <si>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</si>
  <si>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</si>
  <si>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</si>
  <si>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</si>
  <si>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</si>
  <si>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</si>
  <si>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</si>
  <si>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</si>
  <si>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</si>
  <si>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</si>
  <si>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</si>
  <si>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SM40</t>
  </si>
  <si>
    <t>SM45</t>
  </si>
  <si>
    <t>SM50</t>
  </si>
  <si>
    <t>SM</t>
  </si>
  <si>
    <t>SM55</t>
  </si>
  <si>
    <t>SF40</t>
  </si>
  <si>
    <t>SF</t>
  </si>
  <si>
    <t>SM60</t>
  </si>
  <si>
    <t>SM65</t>
  </si>
  <si>
    <t>SF35</t>
  </si>
  <si>
    <t>SF45</t>
  </si>
  <si>
    <t>SF55</t>
  </si>
  <si>
    <t>SF50</t>
  </si>
  <si>
    <t>SF60</t>
  </si>
  <si>
    <t>SF65</t>
  </si>
  <si>
    <t>A.S.D. ATLETICA AMATORI VELLETRI</t>
  </si>
  <si>
    <t>MAIELLO ANTONIO</t>
  </si>
  <si>
    <t>MARATHON CLUB STABIAE</t>
  </si>
  <si>
    <t>MAZZOLENI DARIO</t>
  </si>
  <si>
    <t>MARTHON ALMENNO</t>
  </si>
  <si>
    <t>BESSONE LUCA</t>
  </si>
  <si>
    <t>PAM. MONDOVÌ</t>
  </si>
  <si>
    <t>MANZO ENRICO</t>
  </si>
  <si>
    <t>ATL. CAIVANO</t>
  </si>
  <si>
    <t>RICCI LAURA</t>
  </si>
  <si>
    <t>CORRADINI EXCELSIOR</t>
  </si>
  <si>
    <t>CARIMATI ANDREA</t>
  </si>
  <si>
    <t>MARATHON CLUB SEVESO</t>
  </si>
  <si>
    <t>MANNORI FULVIO</t>
  </si>
  <si>
    <t>CITTA' DI GENOVA</t>
  </si>
  <si>
    <t>CIMO' SALVATORE</t>
  </si>
  <si>
    <t>ATLETICA ANZIO</t>
  </si>
  <si>
    <t>VERONI EMILIO</t>
  </si>
  <si>
    <t>A.S. LA FRATELLANZA 1874</t>
  </si>
  <si>
    <t>CELIENTO VINCENZO</t>
  </si>
  <si>
    <t>FARACI MASSIMILIANO</t>
  </si>
  <si>
    <t>ATLETICA SABAUDIA</t>
  </si>
  <si>
    <t>ZARA EMILIO</t>
  </si>
  <si>
    <t>POL. MADONNINA</t>
  </si>
  <si>
    <t>MARIANI RICCARDO</t>
  </si>
  <si>
    <t>FUMAGALLI VALTER</t>
  </si>
  <si>
    <t>G.P. GORGONZOLA 88</t>
  </si>
  <si>
    <t>SABUZI FRANCESCO</t>
  </si>
  <si>
    <t>A.S.D. ATLETICA VILLA GUGLIELMI</t>
  </si>
  <si>
    <t>RAPALI MAURO</t>
  </si>
  <si>
    <t>IANNIELLO JANLUCA AMILCARE</t>
  </si>
  <si>
    <t>ZAGHI PAOLA</t>
  </si>
  <si>
    <t>G.S. ZELOFORAMAGNO</t>
  </si>
  <si>
    <t>DI FAZIO VINCENZO</t>
  </si>
  <si>
    <t>UISP RIETI</t>
  </si>
  <si>
    <t>RICCIO TIZIANO</t>
  </si>
  <si>
    <t>A.S.D. PODISTICA AZZURRA NAPOLI</t>
  </si>
  <si>
    <t>DIACCI STEFANO</t>
  </si>
  <si>
    <t>POD. CORREGGIO</t>
  </si>
  <si>
    <t>SANTARPIA RAFFAELE</t>
  </si>
  <si>
    <t>ANTONIANA RUNNER ERMES</t>
  </si>
  <si>
    <t>CONTE ANGIOLA</t>
  </si>
  <si>
    <t>ATLETICA TREVI</t>
  </si>
  <si>
    <t>CELLUCCI VENERINO</t>
  </si>
  <si>
    <t>COPPA SILVIO</t>
  </si>
  <si>
    <t>ATLETICA MONTICELLANA</t>
  </si>
  <si>
    <t>ARECCHIA BARTOLOMEO</t>
  </si>
  <si>
    <t>PODISTICA MARCIANISE</t>
  </si>
  <si>
    <t>LASCO FEDERICO</t>
  </si>
  <si>
    <t>MALVOLTI ELENA</t>
  </si>
  <si>
    <t>ATLETICA REGGIO</t>
  </si>
  <si>
    <t>PELUSO MICHELANGELO</t>
  </si>
  <si>
    <t>RICCI DINO</t>
  </si>
  <si>
    <t>POD. FORMIGINESE</t>
  </si>
  <si>
    <t>AGHIANA ELISABETA</t>
  </si>
  <si>
    <t>DI MAIO GIOVANNI</t>
  </si>
  <si>
    <t>NETTORE DOMENICO</t>
  </si>
  <si>
    <t>LETTIERI FEDERICO</t>
  </si>
  <si>
    <t>ASA VETUR NAPOLI</t>
  </si>
  <si>
    <t>ACITO ATTILIO</t>
  </si>
  <si>
    <t>POL. ARCETO</t>
  </si>
  <si>
    <t>CIVILLINI GIOVANNI</t>
  </si>
  <si>
    <t>A.S.D. S.E.V. VALMADRERA</t>
  </si>
  <si>
    <t>BARBIERI TIZIANA</t>
  </si>
  <si>
    <t>POL. RUBIERA</t>
  </si>
  <si>
    <t>BALESTRIERI VINCENZO</t>
  </si>
  <si>
    <t>D'ALESSANDRO OTTONE</t>
  </si>
  <si>
    <t>PIAZZA FRANCO</t>
  </si>
  <si>
    <t>GPA LUGHESINA</t>
  </si>
  <si>
    <t>MENGHI FRANCESCO</t>
  </si>
  <si>
    <t>ATLETICA MAMELI</t>
  </si>
  <si>
    <t>PRELI ANTONIO</t>
  </si>
  <si>
    <t>A.S.D. LETTA TORRICE RUN</t>
  </si>
  <si>
    <t>PLACATI ANNA RITA</t>
  </si>
  <si>
    <t>AMMESSO ETTORE</t>
  </si>
  <si>
    <t>ATL. VIGNATE</t>
  </si>
  <si>
    <t>CIANFARANI CRISTINA</t>
  </si>
  <si>
    <t>CIGARDI CLAUDIO</t>
  </si>
  <si>
    <t>ATLETICA LAGO SEGRINO</t>
  </si>
  <si>
    <t>FONTANA URBANO</t>
  </si>
  <si>
    <t>G.S. TORTELLINI VOLTAN MARTELLAGO</t>
  </si>
  <si>
    <t>BABINI GERMANA</t>
  </si>
  <si>
    <t>ESPOSITO SALVATORE</t>
  </si>
  <si>
    <t>RISOLA BIAGIO</t>
  </si>
  <si>
    <t>CACCIOTTI GIADA</t>
  </si>
  <si>
    <t>SIGNORELLO LUCA</t>
  </si>
  <si>
    <t>ROTA FABRIZIO</t>
  </si>
  <si>
    <t>RUNNERS BERGAMO</t>
  </si>
  <si>
    <t>TAGLIAPIETRA LUCIA</t>
  </si>
  <si>
    <t>BEDIN IDA</t>
  </si>
  <si>
    <t>MENGHI NINO</t>
  </si>
  <si>
    <t>SM75</t>
  </si>
  <si>
    <t>FULVO NATALE CARMELA</t>
  </si>
  <si>
    <t>PULCINI ANGELO</t>
  </si>
  <si>
    <t>FORUM ROMA</t>
  </si>
  <si>
    <t>RICCO MANUELA</t>
  </si>
  <si>
    <t>ACCARDI GOACCHINO</t>
  </si>
  <si>
    <t>GALLO ANGELA</t>
  </si>
  <si>
    <t>CAPRARI MORENO</t>
  </si>
  <si>
    <t>ATLETICA SCANDIANO</t>
  </si>
  <si>
    <t>ROMITO SALVATORE</t>
  </si>
  <si>
    <t>CORRADINI LAURA</t>
  </si>
  <si>
    <t>MASSARO ANTONIO</t>
  </si>
  <si>
    <t>TADDEI FRANCESCO</t>
  </si>
  <si>
    <t>PONTE SCANDICCI</t>
  </si>
  <si>
    <t>RAUCCI GIOVANNINA</t>
  </si>
  <si>
    <t>LABARDI LAURA</t>
  </si>
  <si>
    <t>GIORDANO VINCENZO</t>
  </si>
  <si>
    <t>MAINI MILENO</t>
  </si>
  <si>
    <t>STAFFA GIORGIO</t>
  </si>
  <si>
    <t>POD. SUZZARA</t>
  </si>
  <si>
    <t>CELIENTO GIUSEPPINA</t>
  </si>
  <si>
    <t>PINTONI CLAUDIA</t>
  </si>
  <si>
    <t>FONTANA MAURIZIO</t>
  </si>
  <si>
    <t>NOBILE FRANCESCA</t>
  </si>
  <si>
    <t>RUNNERS ELITE CECCANO</t>
  </si>
  <si>
    <t>ABBADINI DANIELA</t>
  </si>
  <si>
    <t>BERNARDI ENRICA</t>
  </si>
  <si>
    <t>MINOTTI FABIO</t>
  </si>
  <si>
    <t>RONCADIN GIANFRANCO</t>
  </si>
  <si>
    <t>LAZIO RUNNERS</t>
  </si>
  <si>
    <t>FIGLIOLINO MARIANO</t>
  </si>
  <si>
    <t>CABRINI FRANCO</t>
  </si>
  <si>
    <t>RUNNER CLUB CESANESE</t>
  </si>
  <si>
    <t>MUSAIO LUISA</t>
  </si>
  <si>
    <t>REGGIANI GIULIANA</t>
  </si>
  <si>
    <t>POL. MOTTEGGIANA</t>
  </si>
  <si>
    <t>FRANCIONI FEDERICA</t>
  </si>
  <si>
    <t>A.S.D. PODISTICA TERRACINA</t>
  </si>
  <si>
    <t>CALICIOTTI FRANCA</t>
  </si>
  <si>
    <t>CALIENDO SUSANNA</t>
  </si>
  <si>
    <t>D'ACCARDI FRANCESCO</t>
  </si>
  <si>
    <t>CALDOVINO CARLO</t>
  </si>
  <si>
    <t>IMPARATO ELISABETTA</t>
  </si>
  <si>
    <t>LA MONICA ELISA</t>
  </si>
  <si>
    <t>PETRICCA ANNAMARIA</t>
  </si>
  <si>
    <t>DI PALMA ANNA</t>
  </si>
  <si>
    <t>GUARNITI MARCO</t>
  </si>
  <si>
    <t>CESARANO FRANCESCA</t>
  </si>
  <si>
    <t>PIAZZA ANNA</t>
  </si>
  <si>
    <t>MONTEVECCHI DEBORAH</t>
  </si>
  <si>
    <t>TREMANTE TESCIONE ANDREA</t>
  </si>
  <si>
    <t>VALASSINA GABRIELLA</t>
  </si>
  <si>
    <t>CESANESE RUNNER CLUB</t>
  </si>
  <si>
    <t>MIGLIORINI VINICIO</t>
  </si>
  <si>
    <t>FARRICELLI ANNA</t>
  </si>
  <si>
    <t>G.P. SUZZARA</t>
  </si>
  <si>
    <t>G.S. BUTTARELLI</t>
  </si>
  <si>
    <t>16ª edizione</t>
  </si>
  <si>
    <t>Giro Isola di Ponza</t>
  </si>
  <si>
    <t>Ponza (RM) Italia - dal 04 al 08/07/2016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</si>
</sst>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center" vertical="center"/>
    </xf>
    <xf numFmtId="0" fontId="3" fillId="55" borderId="28" xfId="0" applyFont="1" applyFill="1" applyBorder="1" applyAlignment="1">
      <alignment horizontal="center" vertical="center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3" fillId="47" borderId="31" xfId="0" applyFont="1" applyFill="1" applyBorder="1" applyAlignment="1">
      <alignment horizontal="center" vertical="center" wrapText="1"/>
    </xf>
    <xf numFmtId="0" fontId="12" fillId="55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21" fontId="7" fillId="0" borderId="27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37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pane ySplit="4" topLeftCell="A74" activePane="bottomLeft" state="frozen"/>
      <selection pane="topLeft" activeCell="A1" sqref="A1"/>
      <selection pane="bottomLeft" activeCell="J81" sqref="J81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176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175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177</v>
      </c>
      <c r="B3" s="29"/>
      <c r="C3" s="29"/>
      <c r="D3" s="29"/>
      <c r="E3" s="29"/>
      <c r="F3" s="29"/>
      <c r="G3" s="29"/>
      <c r="H3" s="3" t="s">
        <v>0</v>
      </c>
      <c r="I3" s="4">
        <v>24.4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7" t="s">
        <v>30</v>
      </c>
      <c r="C5" s="40"/>
      <c r="D5" s="11" t="s">
        <v>12</v>
      </c>
      <c r="E5" s="19" t="s">
        <v>31</v>
      </c>
      <c r="F5" s="14">
        <v>0.058032407407407414</v>
      </c>
      <c r="G5" s="11" t="str">
        <f>TEXT(INT((HOUR(F5)*3600+MINUTE(F5)*60+SECOND(F5))/$I$3/60),"0")&amp;"."&amp;TEXT(MOD((HOUR(F5)*3600+MINUTE(F5)*60+SECOND(F5))/$I$3,60),"00")&amp;"/km"</f>
        <v>3.25/km</v>
      </c>
      <c r="H5" s="14">
        <f>F5-$F$5</f>
        <v>0</v>
      </c>
      <c r="I5" s="14">
        <f>F5-INDEX($F$5:$F$123,MATCH(D5,$D$5:$D$123,0))</f>
        <v>0</v>
      </c>
    </row>
    <row r="6" spans="1:9" s="10" customFormat="1" ht="15" customHeight="1">
      <c r="A6" s="12">
        <v>2</v>
      </c>
      <c r="B6" s="38" t="s">
        <v>32</v>
      </c>
      <c r="C6" s="41"/>
      <c r="D6" s="12" t="s">
        <v>15</v>
      </c>
      <c r="E6" s="20" t="s">
        <v>33</v>
      </c>
      <c r="F6" s="13">
        <v>0.06127314814814815</v>
      </c>
      <c r="G6" s="12" t="str">
        <f aca="true" t="shared" si="0" ref="G6:G64">TEXT(INT((HOUR(F6)*3600+MINUTE(F6)*60+SECOND(F6))/$I$3/60),"0")&amp;"."&amp;TEXT(MOD((HOUR(F6)*3600+MINUTE(F6)*60+SECOND(F6))/$I$3,60),"00")&amp;"/km"</f>
        <v>3.37/km</v>
      </c>
      <c r="H6" s="13">
        <f aca="true" t="shared" si="1" ref="H6:H64">F6-$F$5</f>
        <v>0.0032407407407407385</v>
      </c>
      <c r="I6" s="13">
        <f>F6-INDEX($F$5:$F$123,MATCH(D6,$D$5:$D$123,0))</f>
        <v>0</v>
      </c>
    </row>
    <row r="7" spans="1:9" s="10" customFormat="1" ht="15" customHeight="1">
      <c r="A7" s="12">
        <v>3</v>
      </c>
      <c r="B7" s="38" t="s">
        <v>34</v>
      </c>
      <c r="C7" s="41"/>
      <c r="D7" s="12" t="s">
        <v>12</v>
      </c>
      <c r="E7" s="20" t="s">
        <v>35</v>
      </c>
      <c r="F7" s="13">
        <v>0.0630787037037037</v>
      </c>
      <c r="G7" s="12" t="str">
        <f t="shared" si="0"/>
        <v>3.43/km</v>
      </c>
      <c r="H7" s="13">
        <f t="shared" si="1"/>
        <v>0.005046296296296292</v>
      </c>
      <c r="I7" s="13">
        <f>F7-INDEX($F$5:$F$123,MATCH(D7,$D$5:$D$123,0))</f>
        <v>0.005046296296296292</v>
      </c>
    </row>
    <row r="8" spans="1:9" s="10" customFormat="1" ht="15" customHeight="1">
      <c r="A8" s="12">
        <v>4</v>
      </c>
      <c r="B8" s="38" t="s">
        <v>36</v>
      </c>
      <c r="C8" s="41"/>
      <c r="D8" s="12" t="s">
        <v>21</v>
      </c>
      <c r="E8" s="20" t="s">
        <v>37</v>
      </c>
      <c r="F8" s="13">
        <v>0.0639699074074074</v>
      </c>
      <c r="G8" s="12" t="str">
        <f t="shared" si="0"/>
        <v>3.47/km</v>
      </c>
      <c r="H8" s="13">
        <f t="shared" si="1"/>
        <v>0.005937499999999991</v>
      </c>
      <c r="I8" s="13">
        <f>F8-INDEX($F$5:$F$123,MATCH(D8,$D$5:$D$123,0))</f>
        <v>0</v>
      </c>
    </row>
    <row r="9" spans="1:9" s="10" customFormat="1" ht="15" customHeight="1">
      <c r="A9" s="12">
        <v>5</v>
      </c>
      <c r="B9" s="38" t="s">
        <v>38</v>
      </c>
      <c r="C9" s="41"/>
      <c r="D9" s="12" t="s">
        <v>12</v>
      </c>
      <c r="E9" s="20" t="s">
        <v>39</v>
      </c>
      <c r="F9" s="13">
        <v>0.0640162037037037</v>
      </c>
      <c r="G9" s="12" t="str">
        <f t="shared" si="0"/>
        <v>3.47/km</v>
      </c>
      <c r="H9" s="13">
        <f t="shared" si="1"/>
        <v>0.005983796296296286</v>
      </c>
      <c r="I9" s="13">
        <f>F9-INDEX($F$5:$F$123,MATCH(D9,$D$5:$D$123,0))</f>
        <v>0.005983796296296286</v>
      </c>
    </row>
    <row r="10" spans="1:9" s="10" customFormat="1" ht="15" customHeight="1">
      <c r="A10" s="12">
        <v>6</v>
      </c>
      <c r="B10" s="38" t="s">
        <v>40</v>
      </c>
      <c r="C10" s="41"/>
      <c r="D10" s="12" t="s">
        <v>14</v>
      </c>
      <c r="E10" s="20" t="s">
        <v>41</v>
      </c>
      <c r="F10" s="13">
        <v>0.06456018518518519</v>
      </c>
      <c r="G10" s="12" t="str">
        <f t="shared" si="0"/>
        <v>3.49/km</v>
      </c>
      <c r="H10" s="13">
        <f t="shared" si="1"/>
        <v>0.006527777777777778</v>
      </c>
      <c r="I10" s="13">
        <f>F10-INDEX($F$5:$F$123,MATCH(D10,$D$5:$D$123,0))</f>
        <v>0</v>
      </c>
    </row>
    <row r="11" spans="1:9" s="10" customFormat="1" ht="15" customHeight="1">
      <c r="A11" s="12">
        <v>7</v>
      </c>
      <c r="B11" s="38" t="s">
        <v>42</v>
      </c>
      <c r="C11" s="41"/>
      <c r="D11" s="12" t="s">
        <v>13</v>
      </c>
      <c r="E11" s="20" t="s">
        <v>43</v>
      </c>
      <c r="F11" s="13">
        <v>0.06493055555555556</v>
      </c>
      <c r="G11" s="12" t="str">
        <f t="shared" si="0"/>
        <v>3.50/km</v>
      </c>
      <c r="H11" s="13">
        <f t="shared" si="1"/>
        <v>0.006898148148148146</v>
      </c>
      <c r="I11" s="13">
        <f>F11-INDEX($F$5:$F$123,MATCH(D11,$D$5:$D$123,0))</f>
        <v>0</v>
      </c>
    </row>
    <row r="12" spans="1:9" s="10" customFormat="1" ht="15" customHeight="1">
      <c r="A12" s="12">
        <v>8</v>
      </c>
      <c r="B12" s="38" t="s">
        <v>44</v>
      </c>
      <c r="C12" s="41"/>
      <c r="D12" s="12" t="s">
        <v>13</v>
      </c>
      <c r="E12" s="20" t="s">
        <v>45</v>
      </c>
      <c r="F12" s="13">
        <v>0.06592592592592593</v>
      </c>
      <c r="G12" s="12" t="str">
        <f t="shared" si="0"/>
        <v>3.53/km</v>
      </c>
      <c r="H12" s="13">
        <f t="shared" si="1"/>
        <v>0.007893518518518515</v>
      </c>
      <c r="I12" s="13">
        <f>F12-INDEX($F$5:$F$123,MATCH(D12,$D$5:$D$123,0))</f>
        <v>0.0009953703703703687</v>
      </c>
    </row>
    <row r="13" spans="1:9" s="10" customFormat="1" ht="15" customHeight="1">
      <c r="A13" s="12">
        <v>9</v>
      </c>
      <c r="B13" s="38" t="s">
        <v>46</v>
      </c>
      <c r="C13" s="41"/>
      <c r="D13" s="12" t="s">
        <v>14</v>
      </c>
      <c r="E13" s="20" t="s">
        <v>35</v>
      </c>
      <c r="F13" s="13">
        <v>0.06763888888888889</v>
      </c>
      <c r="G13" s="12" t="str">
        <f t="shared" si="0"/>
        <v>3.60/km</v>
      </c>
      <c r="H13" s="13">
        <f t="shared" si="1"/>
        <v>0.009606481481481473</v>
      </c>
      <c r="I13" s="13">
        <f>F13-INDEX($F$5:$F$123,MATCH(D13,$D$5:$D$123,0))</f>
        <v>0.0030787037037036946</v>
      </c>
    </row>
    <row r="14" spans="1:9" s="10" customFormat="1" ht="15" customHeight="1">
      <c r="A14" s="12">
        <v>10</v>
      </c>
      <c r="B14" s="38" t="s">
        <v>47</v>
      </c>
      <c r="C14" s="41"/>
      <c r="D14" s="12" t="s">
        <v>12</v>
      </c>
      <c r="E14" s="20" t="s">
        <v>48</v>
      </c>
      <c r="F14" s="13">
        <v>0.06836805555555556</v>
      </c>
      <c r="G14" s="12" t="str">
        <f t="shared" si="0"/>
        <v>4.02/km</v>
      </c>
      <c r="H14" s="13">
        <f t="shared" si="1"/>
        <v>0.010335648148148142</v>
      </c>
      <c r="I14" s="13">
        <f>F14-INDEX($F$5:$F$123,MATCH(D14,$D$5:$D$123,0))</f>
        <v>0.010335648148148142</v>
      </c>
    </row>
    <row r="15" spans="1:9" s="10" customFormat="1" ht="15" customHeight="1">
      <c r="A15" s="12">
        <v>11</v>
      </c>
      <c r="B15" s="38" t="s">
        <v>49</v>
      </c>
      <c r="C15" s="41"/>
      <c r="D15" s="12" t="s">
        <v>14</v>
      </c>
      <c r="E15" s="20" t="s">
        <v>50</v>
      </c>
      <c r="F15" s="13">
        <v>0.0684375</v>
      </c>
      <c r="G15" s="12" t="str">
        <f t="shared" si="0"/>
        <v>4.02/km</v>
      </c>
      <c r="H15" s="13">
        <f t="shared" si="1"/>
        <v>0.010405092592592584</v>
      </c>
      <c r="I15" s="13">
        <f>F15-INDEX($F$5:$F$123,MATCH(D15,$D$5:$D$123,0))</f>
        <v>0.0038773148148148057</v>
      </c>
    </row>
    <row r="16" spans="1:9" s="10" customFormat="1" ht="15" customHeight="1">
      <c r="A16" s="12">
        <v>12</v>
      </c>
      <c r="B16" s="38" t="s">
        <v>51</v>
      </c>
      <c r="C16" s="41"/>
      <c r="D16" s="12" t="s">
        <v>13</v>
      </c>
      <c r="E16" s="20" t="s">
        <v>27</v>
      </c>
      <c r="F16" s="13">
        <v>0.06959490740740741</v>
      </c>
      <c r="G16" s="12" t="str">
        <f t="shared" si="0"/>
        <v>4.06/km</v>
      </c>
      <c r="H16" s="13">
        <f t="shared" si="1"/>
        <v>0.011562499999999996</v>
      </c>
      <c r="I16" s="13">
        <f>F16-INDEX($F$5:$F$123,MATCH(D16,$D$5:$D$123,0))</f>
        <v>0.00466435185185185</v>
      </c>
    </row>
    <row r="17" spans="1:9" s="10" customFormat="1" ht="15" customHeight="1">
      <c r="A17" s="12">
        <v>13</v>
      </c>
      <c r="B17" s="38" t="s">
        <v>52</v>
      </c>
      <c r="C17" s="41"/>
      <c r="D17" s="12" t="s">
        <v>20</v>
      </c>
      <c r="E17" s="20" t="s">
        <v>53</v>
      </c>
      <c r="F17" s="13">
        <v>0.07046296296296296</v>
      </c>
      <c r="G17" s="12" t="str">
        <f t="shared" si="0"/>
        <v>4.10/km</v>
      </c>
      <c r="H17" s="13">
        <f t="shared" si="1"/>
        <v>0.012430555555555549</v>
      </c>
      <c r="I17" s="13">
        <f>F17-INDEX($F$5:$F$123,MATCH(D17,$D$5:$D$123,0))</f>
        <v>0</v>
      </c>
    </row>
    <row r="18" spans="1:9" s="10" customFormat="1" ht="15" customHeight="1">
      <c r="A18" s="12">
        <v>14</v>
      </c>
      <c r="B18" s="38" t="s">
        <v>54</v>
      </c>
      <c r="C18" s="41"/>
      <c r="D18" s="12" t="s">
        <v>12</v>
      </c>
      <c r="E18" s="20" t="s">
        <v>55</v>
      </c>
      <c r="F18" s="13">
        <v>0.07099537037037036</v>
      </c>
      <c r="G18" s="12" t="str">
        <f t="shared" si="0"/>
        <v>4.11/km</v>
      </c>
      <c r="H18" s="13">
        <f t="shared" si="1"/>
        <v>0.012962962962962947</v>
      </c>
      <c r="I18" s="13">
        <f>F18-INDEX($F$5:$F$123,MATCH(D18,$D$5:$D$123,0))</f>
        <v>0.012962962962962947</v>
      </c>
    </row>
    <row r="19" spans="1:9" s="10" customFormat="1" ht="15" customHeight="1">
      <c r="A19" s="12">
        <v>15</v>
      </c>
      <c r="B19" s="38" t="s">
        <v>56</v>
      </c>
      <c r="C19" s="41"/>
      <c r="D19" s="12" t="s">
        <v>16</v>
      </c>
      <c r="E19" s="20" t="s">
        <v>27</v>
      </c>
      <c r="F19" s="13">
        <v>0.07202546296296296</v>
      </c>
      <c r="G19" s="12" t="str">
        <f t="shared" si="0"/>
        <v>4.15/km</v>
      </c>
      <c r="H19" s="13">
        <f t="shared" si="1"/>
        <v>0.013993055555555543</v>
      </c>
      <c r="I19" s="13">
        <f>F19-INDEX($F$5:$F$123,MATCH(D19,$D$5:$D$123,0))</f>
        <v>0</v>
      </c>
    </row>
    <row r="20" spans="1:9" s="10" customFormat="1" ht="15" customHeight="1">
      <c r="A20" s="12">
        <v>16</v>
      </c>
      <c r="B20" s="38" t="s">
        <v>57</v>
      </c>
      <c r="C20" s="41"/>
      <c r="D20" s="12" t="s">
        <v>15</v>
      </c>
      <c r="E20" s="20" t="s">
        <v>29</v>
      </c>
      <c r="F20" s="13">
        <v>0.07229166666666666</v>
      </c>
      <c r="G20" s="12" t="str">
        <f t="shared" si="0"/>
        <v>4.16/km</v>
      </c>
      <c r="H20" s="13">
        <f t="shared" si="1"/>
        <v>0.014259259259259242</v>
      </c>
      <c r="I20" s="13">
        <f>F20-INDEX($F$5:$F$123,MATCH(D20,$D$5:$D$123,0))</f>
        <v>0.011018518518518504</v>
      </c>
    </row>
    <row r="21" spans="1:9" ht="15" customHeight="1">
      <c r="A21" s="12">
        <v>17</v>
      </c>
      <c r="B21" s="38" t="s">
        <v>58</v>
      </c>
      <c r="C21" s="41"/>
      <c r="D21" s="12" t="s">
        <v>22</v>
      </c>
      <c r="E21" s="20" t="s">
        <v>59</v>
      </c>
      <c r="F21" s="13">
        <v>0.07233796296296297</v>
      </c>
      <c r="G21" s="12" t="str">
        <f t="shared" si="0"/>
        <v>4.16/km</v>
      </c>
      <c r="H21" s="13">
        <f t="shared" si="1"/>
        <v>0.01430555555555555</v>
      </c>
      <c r="I21" s="13">
        <f>F21-INDEX($F$5:$F$123,MATCH(D21,$D$5:$D$123,0))</f>
        <v>0</v>
      </c>
    </row>
    <row r="22" spans="1:9" ht="15" customHeight="1">
      <c r="A22" s="12">
        <v>18</v>
      </c>
      <c r="B22" s="38" t="s">
        <v>60</v>
      </c>
      <c r="C22" s="41"/>
      <c r="D22" s="12" t="s">
        <v>11</v>
      </c>
      <c r="E22" s="20" t="s">
        <v>61</v>
      </c>
      <c r="F22" s="13">
        <v>0.07256944444444445</v>
      </c>
      <c r="G22" s="12" t="str">
        <f t="shared" si="0"/>
        <v>4.17/km</v>
      </c>
      <c r="H22" s="13">
        <f t="shared" si="1"/>
        <v>0.014537037037037036</v>
      </c>
      <c r="I22" s="13">
        <f>F22-INDEX($F$5:$F$123,MATCH(D22,$D$5:$D$123,0))</f>
        <v>0</v>
      </c>
    </row>
    <row r="23" spans="1:9" ht="15" customHeight="1">
      <c r="A23" s="12">
        <v>19</v>
      </c>
      <c r="B23" s="38" t="s">
        <v>62</v>
      </c>
      <c r="C23" s="41"/>
      <c r="D23" s="12" t="s">
        <v>12</v>
      </c>
      <c r="E23" s="20" t="s">
        <v>63</v>
      </c>
      <c r="F23" s="13">
        <v>0.0727662037037037</v>
      </c>
      <c r="G23" s="12" t="str">
        <f t="shared" si="0"/>
        <v>4.18/km</v>
      </c>
      <c r="H23" s="13">
        <f t="shared" si="1"/>
        <v>0.01473379629629628</v>
      </c>
      <c r="I23" s="13">
        <f>F23-INDEX($F$5:$F$123,MATCH(D23,$D$5:$D$123,0))</f>
        <v>0.01473379629629628</v>
      </c>
    </row>
    <row r="24" spans="1:9" ht="15" customHeight="1">
      <c r="A24" s="12">
        <v>20</v>
      </c>
      <c r="B24" s="38" t="s">
        <v>64</v>
      </c>
      <c r="C24" s="41"/>
      <c r="D24" s="12" t="s">
        <v>12</v>
      </c>
      <c r="E24" s="20" t="s">
        <v>65</v>
      </c>
      <c r="F24" s="13">
        <v>0.0731712962962963</v>
      </c>
      <c r="G24" s="12" t="str">
        <f t="shared" si="0"/>
        <v>4.19/km</v>
      </c>
      <c r="H24" s="13">
        <f t="shared" si="1"/>
        <v>0.01513888888888889</v>
      </c>
      <c r="I24" s="13">
        <f>F24-INDEX($F$5:$F$123,MATCH(D24,$D$5:$D$123,0))</f>
        <v>0.01513888888888889</v>
      </c>
    </row>
    <row r="25" spans="1:9" ht="15" customHeight="1">
      <c r="A25" s="12">
        <v>21</v>
      </c>
      <c r="B25" s="38" t="s">
        <v>66</v>
      </c>
      <c r="C25" s="41"/>
      <c r="D25" s="12" t="s">
        <v>12</v>
      </c>
      <c r="E25" s="20" t="s">
        <v>67</v>
      </c>
      <c r="F25" s="13">
        <v>0.07324074074074073</v>
      </c>
      <c r="G25" s="12" t="str">
        <f t="shared" si="0"/>
        <v>4.19/km</v>
      </c>
      <c r="H25" s="13">
        <f t="shared" si="1"/>
        <v>0.015208333333333317</v>
      </c>
      <c r="I25" s="13">
        <f>F25-INDEX($F$5:$F$123,MATCH(D25,$D$5:$D$123,0))</f>
        <v>0.015208333333333317</v>
      </c>
    </row>
    <row r="26" spans="1:9" ht="15" customHeight="1">
      <c r="A26" s="12">
        <v>22</v>
      </c>
      <c r="B26" s="38" t="s">
        <v>68</v>
      </c>
      <c r="C26" s="41"/>
      <c r="D26" s="12" t="s">
        <v>24</v>
      </c>
      <c r="E26" s="20" t="s">
        <v>69</v>
      </c>
      <c r="F26" s="13">
        <v>0.07325231481481481</v>
      </c>
      <c r="G26" s="12" t="str">
        <f t="shared" si="0"/>
        <v>4.19/km</v>
      </c>
      <c r="H26" s="13">
        <f t="shared" si="1"/>
        <v>0.015219907407407397</v>
      </c>
      <c r="I26" s="13">
        <f>F26-INDEX($F$5:$F$123,MATCH(D26,$D$5:$D$123,0))</f>
        <v>0</v>
      </c>
    </row>
    <row r="27" spans="1:9" ht="15" customHeight="1">
      <c r="A27" s="12">
        <v>23</v>
      </c>
      <c r="B27" s="38" t="s">
        <v>70</v>
      </c>
      <c r="C27" s="41"/>
      <c r="D27" s="12" t="s">
        <v>16</v>
      </c>
      <c r="E27" s="20" t="s">
        <v>27</v>
      </c>
      <c r="F27" s="13">
        <v>0.07390046296296296</v>
      </c>
      <c r="G27" s="12" t="str">
        <f t="shared" si="0"/>
        <v>4.22/km</v>
      </c>
      <c r="H27" s="13">
        <f t="shared" si="1"/>
        <v>0.015868055555555545</v>
      </c>
      <c r="I27" s="13">
        <f>F27-INDEX($F$5:$F$123,MATCH(D27,$D$5:$D$123,0))</f>
        <v>0.0018750000000000017</v>
      </c>
    </row>
    <row r="28" spans="1:9" ht="15" customHeight="1">
      <c r="A28" s="12">
        <v>24</v>
      </c>
      <c r="B28" s="38" t="s">
        <v>71</v>
      </c>
      <c r="C28" s="41"/>
      <c r="D28" s="12" t="s">
        <v>11</v>
      </c>
      <c r="E28" s="20" t="s">
        <v>72</v>
      </c>
      <c r="F28" s="13">
        <v>0.07391203703703704</v>
      </c>
      <c r="G28" s="12" t="str">
        <f t="shared" si="0"/>
        <v>4.22/km</v>
      </c>
      <c r="H28" s="13">
        <f t="shared" si="1"/>
        <v>0.015879629629629625</v>
      </c>
      <c r="I28" s="13">
        <f>F28-INDEX($F$5:$F$123,MATCH(D28,$D$5:$D$123,0))</f>
        <v>0.0013425925925925897</v>
      </c>
    </row>
    <row r="29" spans="1:9" ht="15" customHeight="1">
      <c r="A29" s="12">
        <v>25</v>
      </c>
      <c r="B29" s="38" t="s">
        <v>73</v>
      </c>
      <c r="C29" s="41"/>
      <c r="D29" s="12" t="s">
        <v>13</v>
      </c>
      <c r="E29" s="20" t="s">
        <v>74</v>
      </c>
      <c r="F29" s="13">
        <v>0.0746875</v>
      </c>
      <c r="G29" s="12" t="str">
        <f t="shared" si="0"/>
        <v>4.24/km</v>
      </c>
      <c r="H29" s="13">
        <f t="shared" si="1"/>
        <v>0.01665509259259259</v>
      </c>
      <c r="I29" s="13">
        <f>F29-INDEX($F$5:$F$123,MATCH(D29,$D$5:$D$123,0))</f>
        <v>0.009756944444444443</v>
      </c>
    </row>
    <row r="30" spans="1:9" ht="15" customHeight="1">
      <c r="A30" s="12">
        <v>26</v>
      </c>
      <c r="B30" s="38" t="s">
        <v>75</v>
      </c>
      <c r="C30" s="41"/>
      <c r="D30" s="12" t="s">
        <v>14</v>
      </c>
      <c r="E30" s="20" t="s">
        <v>74</v>
      </c>
      <c r="F30" s="13">
        <v>0.07490740740740741</v>
      </c>
      <c r="G30" s="12" t="str">
        <f t="shared" si="0"/>
        <v>4.25/km</v>
      </c>
      <c r="H30" s="13">
        <f t="shared" si="1"/>
        <v>0.016874999999999994</v>
      </c>
      <c r="I30" s="13">
        <f>F30-INDEX($F$5:$F$123,MATCH(D30,$D$5:$D$123,0))</f>
        <v>0.010347222222222216</v>
      </c>
    </row>
    <row r="31" spans="1:9" ht="15" customHeight="1">
      <c r="A31" s="12">
        <v>27</v>
      </c>
      <c r="B31" s="38" t="s">
        <v>76</v>
      </c>
      <c r="C31" s="41"/>
      <c r="D31" s="12" t="s">
        <v>21</v>
      </c>
      <c r="E31" s="20" t="s">
        <v>77</v>
      </c>
      <c r="F31" s="13">
        <v>0.0760300925925926</v>
      </c>
      <c r="G31" s="12" t="str">
        <f t="shared" si="0"/>
        <v>4.29/km</v>
      </c>
      <c r="H31" s="13">
        <f t="shared" si="1"/>
        <v>0.01799768518518518</v>
      </c>
      <c r="I31" s="13">
        <f>F31-INDEX($F$5:$F$123,MATCH(D31,$D$5:$D$123,0))</f>
        <v>0.012060185185185188</v>
      </c>
    </row>
    <row r="32" spans="1:9" ht="15" customHeight="1">
      <c r="A32" s="12">
        <v>28</v>
      </c>
      <c r="B32" s="38" t="s">
        <v>78</v>
      </c>
      <c r="C32" s="41"/>
      <c r="D32" s="12" t="s">
        <v>13</v>
      </c>
      <c r="E32" s="20" t="s">
        <v>74</v>
      </c>
      <c r="F32" s="13">
        <v>0.07645833333333334</v>
      </c>
      <c r="G32" s="12" t="str">
        <f t="shared" si="0"/>
        <v>4.31/km</v>
      </c>
      <c r="H32" s="13">
        <f t="shared" si="1"/>
        <v>0.018425925925925922</v>
      </c>
      <c r="I32" s="13">
        <f>F32-INDEX($F$5:$F$123,MATCH(D32,$D$5:$D$123,0))</f>
        <v>0.011527777777777776</v>
      </c>
    </row>
    <row r="33" spans="1:9" ht="15" customHeight="1">
      <c r="A33" s="12">
        <v>29</v>
      </c>
      <c r="B33" s="38" t="s">
        <v>79</v>
      </c>
      <c r="C33" s="41"/>
      <c r="D33" s="12" t="s">
        <v>20</v>
      </c>
      <c r="E33" s="20" t="s">
        <v>80</v>
      </c>
      <c r="F33" s="13">
        <v>0.07656249999999999</v>
      </c>
      <c r="G33" s="12" t="str">
        <f t="shared" si="0"/>
        <v>4.31/km</v>
      </c>
      <c r="H33" s="13">
        <f t="shared" si="1"/>
        <v>0.018530092592592577</v>
      </c>
      <c r="I33" s="13">
        <f>F33-INDEX($F$5:$F$123,MATCH(D33,$D$5:$D$123,0))</f>
        <v>0.006099537037037028</v>
      </c>
    </row>
    <row r="34" spans="1:9" ht="15" customHeight="1">
      <c r="A34" s="12">
        <v>30</v>
      </c>
      <c r="B34" s="38" t="s">
        <v>81</v>
      </c>
      <c r="C34" s="41"/>
      <c r="D34" s="12" t="s">
        <v>18</v>
      </c>
      <c r="E34" s="20" t="s">
        <v>72</v>
      </c>
      <c r="F34" s="13">
        <v>0.07726851851851851</v>
      </c>
      <c r="G34" s="12" t="str">
        <f t="shared" si="0"/>
        <v>4.34/km</v>
      </c>
      <c r="H34" s="13">
        <f t="shared" si="1"/>
        <v>0.0192361111111111</v>
      </c>
      <c r="I34" s="13">
        <f>F34-INDEX($F$5:$F$123,MATCH(D34,$D$5:$D$123,0))</f>
        <v>0</v>
      </c>
    </row>
    <row r="35" spans="1:9" ht="15" customHeight="1">
      <c r="A35" s="12">
        <v>31</v>
      </c>
      <c r="B35" s="38" t="s">
        <v>82</v>
      </c>
      <c r="C35" s="41"/>
      <c r="D35" s="12" t="s">
        <v>15</v>
      </c>
      <c r="E35" s="20" t="s">
        <v>29</v>
      </c>
      <c r="F35" s="13">
        <v>0.07769675925925926</v>
      </c>
      <c r="G35" s="12" t="str">
        <f t="shared" si="0"/>
        <v>4.35/km</v>
      </c>
      <c r="H35" s="13">
        <f t="shared" si="1"/>
        <v>0.019664351851851843</v>
      </c>
      <c r="I35" s="13">
        <f>F35-INDEX($F$5:$F$123,MATCH(D35,$D$5:$D$123,0))</f>
        <v>0.016423611111111104</v>
      </c>
    </row>
    <row r="36" spans="1:9" ht="15" customHeight="1">
      <c r="A36" s="12">
        <v>32</v>
      </c>
      <c r="B36" s="38" t="s">
        <v>83</v>
      </c>
      <c r="C36" s="41"/>
      <c r="D36" s="12" t="s">
        <v>12</v>
      </c>
      <c r="E36" s="20" t="s">
        <v>35</v>
      </c>
      <c r="F36" s="13">
        <v>0.07770833333333334</v>
      </c>
      <c r="G36" s="12" t="str">
        <f t="shared" si="0"/>
        <v>4.35/km</v>
      </c>
      <c r="H36" s="13">
        <f t="shared" si="1"/>
        <v>0.019675925925925923</v>
      </c>
      <c r="I36" s="13">
        <f>F36-INDEX($F$5:$F$123,MATCH(D36,$D$5:$D$123,0))</f>
        <v>0.019675925925925923</v>
      </c>
    </row>
    <row r="37" spans="1:9" ht="15" customHeight="1">
      <c r="A37" s="12">
        <v>33</v>
      </c>
      <c r="B37" s="38" t="s">
        <v>84</v>
      </c>
      <c r="C37" s="41"/>
      <c r="D37" s="12" t="s">
        <v>20</v>
      </c>
      <c r="E37" s="20" t="s">
        <v>85</v>
      </c>
      <c r="F37" s="13">
        <v>0.07781249999999999</v>
      </c>
      <c r="G37" s="12" t="str">
        <f t="shared" si="0"/>
        <v>4.36/km</v>
      </c>
      <c r="H37" s="13">
        <f t="shared" si="1"/>
        <v>0.01978009259259258</v>
      </c>
      <c r="I37" s="13">
        <f>F37-INDEX($F$5:$F$123,MATCH(D37,$D$5:$D$123,0))</f>
        <v>0.007349537037037029</v>
      </c>
    </row>
    <row r="38" spans="1:9" ht="15" customHeight="1">
      <c r="A38" s="12">
        <v>34</v>
      </c>
      <c r="B38" s="38" t="s">
        <v>86</v>
      </c>
      <c r="C38" s="41"/>
      <c r="D38" s="12" t="s">
        <v>16</v>
      </c>
      <c r="E38" s="20" t="s">
        <v>87</v>
      </c>
      <c r="F38" s="13">
        <v>0.07858796296296296</v>
      </c>
      <c r="G38" s="12" t="str">
        <f t="shared" si="0"/>
        <v>4.38/km</v>
      </c>
      <c r="H38" s="13">
        <f t="shared" si="1"/>
        <v>0.020555555555555542</v>
      </c>
      <c r="I38" s="13">
        <f>F38-INDEX($F$5:$F$123,MATCH(D38,$D$5:$D$123,0))</f>
        <v>0.006562499999999999</v>
      </c>
    </row>
    <row r="39" spans="1:9" ht="15" customHeight="1">
      <c r="A39" s="12">
        <v>35</v>
      </c>
      <c r="B39" s="38" t="s">
        <v>88</v>
      </c>
      <c r="C39" s="41"/>
      <c r="D39" s="12" t="s">
        <v>20</v>
      </c>
      <c r="E39" s="20" t="s">
        <v>89</v>
      </c>
      <c r="F39" s="13">
        <v>0.07991898148148148</v>
      </c>
      <c r="G39" s="12" t="str">
        <f t="shared" si="0"/>
        <v>4.43/km</v>
      </c>
      <c r="H39" s="13">
        <f t="shared" si="1"/>
        <v>0.021886574074074065</v>
      </c>
      <c r="I39" s="13">
        <f>F39-INDEX($F$5:$F$123,MATCH(D39,$D$5:$D$123,0))</f>
        <v>0.009456018518518516</v>
      </c>
    </row>
    <row r="40" spans="1:9" ht="15" customHeight="1">
      <c r="A40" s="12">
        <v>36</v>
      </c>
      <c r="B40" s="38" t="s">
        <v>90</v>
      </c>
      <c r="C40" s="41"/>
      <c r="D40" s="12" t="s">
        <v>23</v>
      </c>
      <c r="E40" s="20" t="s">
        <v>91</v>
      </c>
      <c r="F40" s="13">
        <v>0.0805787037037037</v>
      </c>
      <c r="G40" s="12" t="str">
        <f t="shared" si="0"/>
        <v>4.45/km</v>
      </c>
      <c r="H40" s="13">
        <f t="shared" si="1"/>
        <v>0.02254629629629628</v>
      </c>
      <c r="I40" s="13">
        <f>F40-INDEX($F$5:$F$123,MATCH(D40,$D$5:$D$123,0))</f>
        <v>0</v>
      </c>
    </row>
    <row r="41" spans="1:9" ht="15" customHeight="1">
      <c r="A41" s="12">
        <v>37</v>
      </c>
      <c r="B41" s="38" t="s">
        <v>92</v>
      </c>
      <c r="C41" s="41"/>
      <c r="D41" s="12" t="s">
        <v>14</v>
      </c>
      <c r="E41" s="20" t="s">
        <v>29</v>
      </c>
      <c r="F41" s="13">
        <v>0.08065972222222222</v>
      </c>
      <c r="G41" s="12" t="str">
        <f t="shared" si="0"/>
        <v>4.46/km</v>
      </c>
      <c r="H41" s="13">
        <f t="shared" si="1"/>
        <v>0.0226273148148148</v>
      </c>
      <c r="I41" s="13">
        <f>F41-INDEX($F$5:$F$123,MATCH(D41,$D$5:$D$123,0))</f>
        <v>0.016099537037037023</v>
      </c>
    </row>
    <row r="42" spans="1:9" ht="15" customHeight="1">
      <c r="A42" s="12">
        <v>38</v>
      </c>
      <c r="B42" s="38" t="s">
        <v>93</v>
      </c>
      <c r="C42" s="41"/>
      <c r="D42" s="12" t="s">
        <v>13</v>
      </c>
      <c r="E42" s="20" t="s">
        <v>63</v>
      </c>
      <c r="F42" s="13">
        <v>0.08164351851851852</v>
      </c>
      <c r="G42" s="12" t="str">
        <f t="shared" si="0"/>
        <v>4.49/km</v>
      </c>
      <c r="H42" s="13">
        <f t="shared" si="1"/>
        <v>0.023611111111111104</v>
      </c>
      <c r="I42" s="13">
        <f>F42-INDEX($F$5:$F$123,MATCH(D42,$D$5:$D$123,0))</f>
        <v>0.016712962962962957</v>
      </c>
    </row>
    <row r="43" spans="1:9" ht="15" customHeight="1">
      <c r="A43" s="12">
        <v>39</v>
      </c>
      <c r="B43" s="38" t="s">
        <v>94</v>
      </c>
      <c r="C43" s="41"/>
      <c r="D43" s="12" t="s">
        <v>14</v>
      </c>
      <c r="E43" s="20" t="s">
        <v>95</v>
      </c>
      <c r="F43" s="13">
        <v>0.08196759259259259</v>
      </c>
      <c r="G43" s="12" t="str">
        <f t="shared" si="0"/>
        <v>4.50/km</v>
      </c>
      <c r="H43" s="13">
        <f t="shared" si="1"/>
        <v>0.023935185185185177</v>
      </c>
      <c r="I43" s="13">
        <f>F43-INDEX($F$5:$F$123,MATCH(D43,$D$5:$D$123,0))</f>
        <v>0.0174074074074074</v>
      </c>
    </row>
    <row r="44" spans="1:9" ht="15" customHeight="1">
      <c r="A44" s="12">
        <v>40</v>
      </c>
      <c r="B44" s="38" t="s">
        <v>96</v>
      </c>
      <c r="C44" s="41"/>
      <c r="D44" s="12" t="s">
        <v>12</v>
      </c>
      <c r="E44" s="20" t="s">
        <v>97</v>
      </c>
      <c r="F44" s="13">
        <v>0.08299768518518519</v>
      </c>
      <c r="G44" s="12" t="str">
        <f t="shared" si="0"/>
        <v>4.54/km</v>
      </c>
      <c r="H44" s="13">
        <f t="shared" si="1"/>
        <v>0.024965277777777774</v>
      </c>
      <c r="I44" s="13">
        <f>F44-INDEX($F$5:$F$123,MATCH(D44,$D$5:$D$123,0))</f>
        <v>0.024965277777777774</v>
      </c>
    </row>
    <row r="45" spans="1:9" ht="15" customHeight="1">
      <c r="A45" s="12">
        <v>41</v>
      </c>
      <c r="B45" s="38" t="s">
        <v>98</v>
      </c>
      <c r="C45" s="41"/>
      <c r="D45" s="12" t="s">
        <v>11</v>
      </c>
      <c r="E45" s="20" t="s">
        <v>99</v>
      </c>
      <c r="F45" s="13">
        <v>0.08369212962962963</v>
      </c>
      <c r="G45" s="12" t="str">
        <f t="shared" si="0"/>
        <v>4.56/km</v>
      </c>
      <c r="H45" s="13">
        <f t="shared" si="1"/>
        <v>0.025659722222222216</v>
      </c>
      <c r="I45" s="13">
        <f>F45-INDEX($F$5:$F$123,MATCH(D45,$D$5:$D$123,0))</f>
        <v>0.01112268518518518</v>
      </c>
    </row>
    <row r="46" spans="1:9" ht="15" customHeight="1">
      <c r="A46" s="12">
        <v>42</v>
      </c>
      <c r="B46" s="38" t="s">
        <v>28</v>
      </c>
      <c r="C46" s="41"/>
      <c r="D46" s="12" t="s">
        <v>19</v>
      </c>
      <c r="E46" s="20" t="s">
        <v>29</v>
      </c>
      <c r="F46" s="13">
        <v>0.08386574074074075</v>
      </c>
      <c r="G46" s="12" t="str">
        <f t="shared" si="0"/>
        <v>4.57/km</v>
      </c>
      <c r="H46" s="13">
        <f t="shared" si="1"/>
        <v>0.02583333333333334</v>
      </c>
      <c r="I46" s="13">
        <f>F46-INDEX($F$5:$F$123,MATCH(D46,$D$5:$D$123,0))</f>
        <v>0</v>
      </c>
    </row>
    <row r="47" spans="1:9" ht="15" customHeight="1">
      <c r="A47" s="12">
        <v>43</v>
      </c>
      <c r="B47" s="38" t="s">
        <v>100</v>
      </c>
      <c r="C47" s="41"/>
      <c r="D47" s="12" t="s">
        <v>23</v>
      </c>
      <c r="E47" s="20" t="s">
        <v>48</v>
      </c>
      <c r="F47" s="13">
        <v>0.08475694444444444</v>
      </c>
      <c r="G47" s="12" t="str">
        <f t="shared" si="0"/>
        <v>5.00/km</v>
      </c>
      <c r="H47" s="13">
        <f t="shared" si="1"/>
        <v>0.026724537037037026</v>
      </c>
      <c r="I47" s="13">
        <f>F47-INDEX($F$5:$F$123,MATCH(D47,$D$5:$D$123,0))</f>
        <v>0.004178240740740746</v>
      </c>
    </row>
    <row r="48" spans="1:9" ht="15" customHeight="1">
      <c r="A48" s="12">
        <v>44</v>
      </c>
      <c r="B48" s="38" t="s">
        <v>101</v>
      </c>
      <c r="C48" s="41"/>
      <c r="D48" s="12" t="s">
        <v>19</v>
      </c>
      <c r="E48" s="20" t="s">
        <v>102</v>
      </c>
      <c r="F48" s="13">
        <v>0.08493055555555555</v>
      </c>
      <c r="G48" s="12" t="str">
        <f t="shared" si="0"/>
        <v>5.01/km</v>
      </c>
      <c r="H48" s="13">
        <f t="shared" si="1"/>
        <v>0.026898148148148136</v>
      </c>
      <c r="I48" s="13">
        <f>F48-INDEX($F$5:$F$123,MATCH(D48,$D$5:$D$123,0))</f>
        <v>0.0010648148148147962</v>
      </c>
    </row>
    <row r="49" spans="1:9" ht="15" customHeight="1">
      <c r="A49" s="12">
        <v>45</v>
      </c>
      <c r="B49" s="38" t="s">
        <v>103</v>
      </c>
      <c r="C49" s="41"/>
      <c r="D49" s="12" t="s">
        <v>22</v>
      </c>
      <c r="E49" s="20" t="s">
        <v>27</v>
      </c>
      <c r="F49" s="13">
        <v>0.08502314814814815</v>
      </c>
      <c r="G49" s="12" t="str">
        <f t="shared" si="0"/>
        <v>5.01/km</v>
      </c>
      <c r="H49" s="13">
        <f t="shared" si="1"/>
        <v>0.02699074074074074</v>
      </c>
      <c r="I49" s="13">
        <f>F49-INDEX($F$5:$F$123,MATCH(D49,$D$5:$D$123,0))</f>
        <v>0.012685185185185188</v>
      </c>
    </row>
    <row r="50" spans="1:9" ht="15" customHeight="1">
      <c r="A50" s="12">
        <v>46</v>
      </c>
      <c r="B50" s="38" t="s">
        <v>104</v>
      </c>
      <c r="C50" s="41"/>
      <c r="D50" s="12" t="s">
        <v>20</v>
      </c>
      <c r="E50" s="20" t="s">
        <v>105</v>
      </c>
      <c r="F50" s="13">
        <v>0.08549768518518519</v>
      </c>
      <c r="G50" s="12" t="str">
        <f t="shared" si="0"/>
        <v>5.03/km</v>
      </c>
      <c r="H50" s="13">
        <f t="shared" si="1"/>
        <v>0.027465277777777776</v>
      </c>
      <c r="I50" s="13">
        <f>F50-INDEX($F$5:$F$123,MATCH(D50,$D$5:$D$123,0))</f>
        <v>0.015034722222222227</v>
      </c>
    </row>
    <row r="51" spans="1:9" ht="15" customHeight="1">
      <c r="A51" s="12">
        <v>47</v>
      </c>
      <c r="B51" s="38" t="s">
        <v>106</v>
      </c>
      <c r="C51" s="41"/>
      <c r="D51" s="12" t="s">
        <v>16</v>
      </c>
      <c r="E51" s="20" t="s">
        <v>107</v>
      </c>
      <c r="F51" s="13">
        <v>0.08576388888888888</v>
      </c>
      <c r="G51" s="12" t="str">
        <f t="shared" si="0"/>
        <v>5.04/km</v>
      </c>
      <c r="H51" s="13">
        <f t="shared" si="1"/>
        <v>0.02773148148148146</v>
      </c>
      <c r="I51" s="13">
        <f>F51-INDEX($F$5:$F$123,MATCH(D51,$D$5:$D$123,0))</f>
        <v>0.013738425925925918</v>
      </c>
    </row>
    <row r="52" spans="1:9" ht="15" customHeight="1">
      <c r="A52" s="12">
        <v>48</v>
      </c>
      <c r="B52" s="38" t="s">
        <v>108</v>
      </c>
      <c r="C52" s="41"/>
      <c r="D52" s="12" t="s">
        <v>25</v>
      </c>
      <c r="E52" s="20" t="s">
        <v>95</v>
      </c>
      <c r="F52" s="13">
        <v>0.08694444444444445</v>
      </c>
      <c r="G52" s="12" t="str">
        <f t="shared" si="0"/>
        <v>5.08/km</v>
      </c>
      <c r="H52" s="13">
        <f t="shared" si="1"/>
        <v>0.028912037037037035</v>
      </c>
      <c r="I52" s="13">
        <f>F52-INDEX($F$5:$F$123,MATCH(D52,$D$5:$D$123,0))</f>
        <v>0</v>
      </c>
    </row>
    <row r="53" spans="1:9" ht="15" customHeight="1">
      <c r="A53" s="12">
        <v>49</v>
      </c>
      <c r="B53" s="38" t="s">
        <v>109</v>
      </c>
      <c r="C53" s="41"/>
      <c r="D53" s="12" t="s">
        <v>13</v>
      </c>
      <c r="E53" s="20" t="s">
        <v>63</v>
      </c>
      <c r="F53" s="13">
        <v>0.08701388888888889</v>
      </c>
      <c r="G53" s="12" t="str">
        <f t="shared" si="0"/>
        <v>5.08/km</v>
      </c>
      <c r="H53" s="13">
        <f t="shared" si="1"/>
        <v>0.028981481481481476</v>
      </c>
      <c r="I53" s="13">
        <f>F53-INDEX($F$5:$F$123,MATCH(D53,$D$5:$D$123,0))</f>
        <v>0.02208333333333333</v>
      </c>
    </row>
    <row r="54" spans="1:9" ht="15" customHeight="1">
      <c r="A54" s="12">
        <v>50</v>
      </c>
      <c r="B54" s="38" t="s">
        <v>110</v>
      </c>
      <c r="C54" s="41"/>
      <c r="D54" s="12" t="s">
        <v>19</v>
      </c>
      <c r="E54" s="20" t="s">
        <v>153</v>
      </c>
      <c r="F54" s="13">
        <v>0.0872337962962963</v>
      </c>
      <c r="G54" s="12" t="str">
        <f t="shared" si="0"/>
        <v>5.09/km</v>
      </c>
      <c r="H54" s="13">
        <f t="shared" si="1"/>
        <v>0.02920138888888888</v>
      </c>
      <c r="I54" s="13">
        <f>F54-INDEX($F$5:$F$123,MATCH(D54,$D$5:$D$123,0))</f>
        <v>0.003368055555555541</v>
      </c>
    </row>
    <row r="55" spans="1:9" ht="15" customHeight="1">
      <c r="A55" s="12">
        <v>51</v>
      </c>
      <c r="B55" s="38" t="s">
        <v>111</v>
      </c>
      <c r="C55" s="41"/>
      <c r="D55" s="12" t="s">
        <v>21</v>
      </c>
      <c r="E55" s="20" t="s">
        <v>48</v>
      </c>
      <c r="F55" s="13">
        <v>0.08790509259259259</v>
      </c>
      <c r="G55" s="12" t="str">
        <f t="shared" si="0"/>
        <v>5.11/km</v>
      </c>
      <c r="H55" s="13">
        <f t="shared" si="1"/>
        <v>0.029872685185185176</v>
      </c>
      <c r="I55" s="13">
        <f>F55-INDEX($F$5:$F$123,MATCH(D55,$D$5:$D$123,0))</f>
        <v>0.023935185185185184</v>
      </c>
    </row>
    <row r="56" spans="1:9" ht="15" customHeight="1">
      <c r="A56" s="12">
        <v>52</v>
      </c>
      <c r="B56" s="38" t="s">
        <v>112</v>
      </c>
      <c r="C56" s="41"/>
      <c r="D56" s="12" t="s">
        <v>11</v>
      </c>
      <c r="E56" s="20" t="s">
        <v>63</v>
      </c>
      <c r="F56" s="13">
        <v>0.0880324074074074</v>
      </c>
      <c r="G56" s="12" t="str">
        <f t="shared" si="0"/>
        <v>5.12/km</v>
      </c>
      <c r="H56" s="13">
        <f t="shared" si="1"/>
        <v>0.029999999999999992</v>
      </c>
      <c r="I56" s="13">
        <f>F56-INDEX($F$5:$F$123,MATCH(D56,$D$5:$D$123,0))</f>
        <v>0.015462962962962956</v>
      </c>
    </row>
    <row r="57" spans="1:9" ht="15" customHeight="1">
      <c r="A57" s="12">
        <v>53</v>
      </c>
      <c r="B57" s="38" t="s">
        <v>113</v>
      </c>
      <c r="C57" s="41"/>
      <c r="D57" s="12" t="s">
        <v>16</v>
      </c>
      <c r="E57" s="20" t="s">
        <v>114</v>
      </c>
      <c r="F57" s="13">
        <v>0.08828703703703704</v>
      </c>
      <c r="G57" s="12" t="str">
        <f t="shared" si="0"/>
        <v>5.13/km</v>
      </c>
      <c r="H57" s="13">
        <f t="shared" si="1"/>
        <v>0.030254629629629624</v>
      </c>
      <c r="I57" s="13">
        <f>F57-INDEX($F$5:$F$123,MATCH(D57,$D$5:$D$123,0))</f>
        <v>0.01626157407407408</v>
      </c>
    </row>
    <row r="58" spans="1:9" ht="15" customHeight="1">
      <c r="A58" s="12">
        <v>54</v>
      </c>
      <c r="B58" s="38" t="s">
        <v>115</v>
      </c>
      <c r="C58" s="41"/>
      <c r="D58" s="12" t="s">
        <v>24</v>
      </c>
      <c r="E58" s="20" t="s">
        <v>107</v>
      </c>
      <c r="F58" s="13">
        <v>0.08848379629629628</v>
      </c>
      <c r="G58" s="12" t="str">
        <f t="shared" si="0"/>
        <v>5.13/km</v>
      </c>
      <c r="H58" s="13">
        <f t="shared" si="1"/>
        <v>0.030451388888888868</v>
      </c>
      <c r="I58" s="13">
        <f>F58-INDEX($F$5:$F$123,MATCH(D58,$D$5:$D$123,0))</f>
        <v>0.01523148148148147</v>
      </c>
    </row>
    <row r="59" spans="1:9" ht="15" customHeight="1">
      <c r="A59" s="12">
        <v>55</v>
      </c>
      <c r="B59" s="38" t="s">
        <v>116</v>
      </c>
      <c r="C59" s="41"/>
      <c r="D59" s="12" t="s">
        <v>22</v>
      </c>
      <c r="E59" s="20" t="s">
        <v>48</v>
      </c>
      <c r="F59" s="13">
        <v>0.08934027777777777</v>
      </c>
      <c r="G59" s="12" t="str">
        <f t="shared" si="0"/>
        <v>5.16/km</v>
      </c>
      <c r="H59" s="13">
        <f t="shared" si="1"/>
        <v>0.031307870370370354</v>
      </c>
      <c r="I59" s="13">
        <f>F59-INDEX($F$5:$F$123,MATCH(D59,$D$5:$D$123,0))</f>
        <v>0.017002314814814803</v>
      </c>
    </row>
    <row r="60" spans="1:9" ht="15" customHeight="1">
      <c r="A60" s="12">
        <v>56</v>
      </c>
      <c r="B60" s="38" t="s">
        <v>117</v>
      </c>
      <c r="C60" s="41"/>
      <c r="D60" s="12" t="s">
        <v>118</v>
      </c>
      <c r="E60" s="20" t="s">
        <v>97</v>
      </c>
      <c r="F60" s="13">
        <v>0.08940972222222222</v>
      </c>
      <c r="G60" s="12" t="str">
        <f t="shared" si="0"/>
        <v>5.17/km</v>
      </c>
      <c r="H60" s="13">
        <f t="shared" si="1"/>
        <v>0.03137731481481481</v>
      </c>
      <c r="I60" s="13">
        <f>F60-INDEX($F$5:$F$123,MATCH(D60,$D$5:$D$123,0))</f>
        <v>0</v>
      </c>
    </row>
    <row r="61" spans="1:9" ht="15" customHeight="1">
      <c r="A61" s="12">
        <v>57</v>
      </c>
      <c r="B61" s="38" t="s">
        <v>119</v>
      </c>
      <c r="C61" s="41"/>
      <c r="D61" s="12" t="s">
        <v>21</v>
      </c>
      <c r="E61" s="20" t="s">
        <v>35</v>
      </c>
      <c r="F61" s="13">
        <v>0.08964120370370371</v>
      </c>
      <c r="G61" s="12" t="str">
        <f t="shared" si="0"/>
        <v>5.17/km</v>
      </c>
      <c r="H61" s="13">
        <f t="shared" si="1"/>
        <v>0.031608796296296295</v>
      </c>
      <c r="I61" s="13">
        <f>F61-INDEX($F$5:$F$123,MATCH(D61,$D$5:$D$123,0))</f>
        <v>0.025671296296296303</v>
      </c>
    </row>
    <row r="62" spans="1:9" ht="15" customHeight="1">
      <c r="A62" s="12">
        <v>58</v>
      </c>
      <c r="B62" s="38" t="s">
        <v>120</v>
      </c>
      <c r="C62" s="41"/>
      <c r="D62" s="12" t="s">
        <v>20</v>
      </c>
      <c r="E62" s="20" t="s">
        <v>121</v>
      </c>
      <c r="F62" s="13">
        <v>0.0899537037037037</v>
      </c>
      <c r="G62" s="12" t="str">
        <f t="shared" si="0"/>
        <v>5.19/km</v>
      </c>
      <c r="H62" s="13">
        <f t="shared" si="1"/>
        <v>0.03192129629629629</v>
      </c>
      <c r="I62" s="13">
        <f>F62-INDEX($F$5:$F$123,MATCH(D62,$D$5:$D$123,0))</f>
        <v>0.01949074074074074</v>
      </c>
    </row>
    <row r="63" spans="1:9" ht="15" customHeight="1">
      <c r="A63" s="12">
        <v>59</v>
      </c>
      <c r="B63" s="38" t="s">
        <v>122</v>
      </c>
      <c r="C63" s="41"/>
      <c r="D63" s="12" t="s">
        <v>24</v>
      </c>
      <c r="E63" s="20" t="s">
        <v>50</v>
      </c>
      <c r="F63" s="13">
        <v>0.08998842592592593</v>
      </c>
      <c r="G63" s="12" t="str">
        <f t="shared" si="0"/>
        <v>5.19/km</v>
      </c>
      <c r="H63" s="13">
        <f t="shared" si="1"/>
        <v>0.031956018518518516</v>
      </c>
      <c r="I63" s="13">
        <f>F63-INDEX($F$5:$F$123,MATCH(D63,$D$5:$D$123,0))</f>
        <v>0.01673611111111112</v>
      </c>
    </row>
    <row r="64" spans="1:9" ht="15" customHeight="1">
      <c r="A64" s="12">
        <v>60</v>
      </c>
      <c r="B64" s="38" t="s">
        <v>123</v>
      </c>
      <c r="C64" s="41"/>
      <c r="D64" s="12" t="s">
        <v>14</v>
      </c>
      <c r="E64" s="20" t="s">
        <v>29</v>
      </c>
      <c r="F64" s="13">
        <v>0.09074074074074073</v>
      </c>
      <c r="G64" s="12" t="str">
        <f t="shared" si="0"/>
        <v>5.21/km</v>
      </c>
      <c r="H64" s="13">
        <f t="shared" si="1"/>
        <v>0.03270833333333332</v>
      </c>
      <c r="I64" s="13">
        <f>F64-INDEX($F$5:$F$123,MATCH(D64,$D$5:$D$123,0))</f>
        <v>0.02618055555555554</v>
      </c>
    </row>
    <row r="65" spans="1:9" ht="15" customHeight="1">
      <c r="A65" s="12">
        <v>61</v>
      </c>
      <c r="B65" s="38" t="s">
        <v>124</v>
      </c>
      <c r="C65" s="41"/>
      <c r="D65" s="12" t="s">
        <v>17</v>
      </c>
      <c r="E65" s="20" t="s">
        <v>74</v>
      </c>
      <c r="F65" s="13">
        <v>0.09105324074074074</v>
      </c>
      <c r="G65" s="12" t="str">
        <f aca="true" t="shared" si="2" ref="G65:G70">TEXT(INT((HOUR(F65)*3600+MINUTE(F65)*60+SECOND(F65))/$I$3/60),"0")&amp;"."&amp;TEXT(MOD((HOUR(F65)*3600+MINUTE(F65)*60+SECOND(F65))/$I$3,60),"00")&amp;"/km"</f>
        <v>5.22/km</v>
      </c>
      <c r="H65" s="13">
        <f aca="true" t="shared" si="3" ref="H65:H70">F65-$F$5</f>
        <v>0.033020833333333326</v>
      </c>
      <c r="I65" s="13">
        <f>F65-INDEX($F$5:$F$123,MATCH(D65,$D$5:$D$123,0))</f>
        <v>0</v>
      </c>
    </row>
    <row r="66" spans="1:9" ht="15" customHeight="1">
      <c r="A66" s="12">
        <v>62</v>
      </c>
      <c r="B66" s="38" t="s">
        <v>125</v>
      </c>
      <c r="C66" s="41"/>
      <c r="D66" s="12" t="s">
        <v>14</v>
      </c>
      <c r="E66" s="20" t="s">
        <v>126</v>
      </c>
      <c r="F66" s="13">
        <v>0.09131944444444445</v>
      </c>
      <c r="G66" s="12" t="str">
        <f t="shared" si="2"/>
        <v>5.23/km</v>
      </c>
      <c r="H66" s="13">
        <f t="shared" si="3"/>
        <v>0.03328703703703704</v>
      </c>
      <c r="I66" s="13">
        <f>F66-INDEX($F$5:$F$123,MATCH(D66,$D$5:$D$123,0))</f>
        <v>0.02675925925925926</v>
      </c>
    </row>
    <row r="67" spans="1:9" ht="15" customHeight="1">
      <c r="A67" s="12">
        <v>63</v>
      </c>
      <c r="B67" s="38" t="s">
        <v>127</v>
      </c>
      <c r="C67" s="41"/>
      <c r="D67" s="12" t="s">
        <v>16</v>
      </c>
      <c r="E67" s="20" t="s">
        <v>29</v>
      </c>
      <c r="F67" s="13">
        <v>0.09150462962962963</v>
      </c>
      <c r="G67" s="12" t="str">
        <f t="shared" si="2"/>
        <v>5.24/km</v>
      </c>
      <c r="H67" s="13">
        <f t="shared" si="3"/>
        <v>0.033472222222222216</v>
      </c>
      <c r="I67" s="13">
        <f>F67-INDEX($F$5:$F$123,MATCH(D67,$D$5:$D$123,0))</f>
        <v>0.019479166666666672</v>
      </c>
    </row>
    <row r="68" spans="1:9" ht="15" customHeight="1">
      <c r="A68" s="12">
        <v>64</v>
      </c>
      <c r="B68" s="38" t="s">
        <v>128</v>
      </c>
      <c r="C68" s="41"/>
      <c r="D68" s="12" t="s">
        <v>22</v>
      </c>
      <c r="E68" s="20" t="s">
        <v>126</v>
      </c>
      <c r="F68" s="13">
        <v>0.0916550925925926</v>
      </c>
      <c r="G68" s="12" t="str">
        <f t="shared" si="2"/>
        <v>5.25/km</v>
      </c>
      <c r="H68" s="13">
        <f t="shared" si="3"/>
        <v>0.03362268518518518</v>
      </c>
      <c r="I68" s="13">
        <f>F68-INDEX($F$5:$F$123,MATCH(D68,$D$5:$D$123,0))</f>
        <v>0.01931712962962963</v>
      </c>
    </row>
    <row r="69" spans="1:9" ht="15" customHeight="1">
      <c r="A69" s="12">
        <v>65</v>
      </c>
      <c r="B69" s="38" t="s">
        <v>129</v>
      </c>
      <c r="C69" s="41"/>
      <c r="D69" s="12" t="s">
        <v>16</v>
      </c>
      <c r="E69" s="20" t="s">
        <v>35</v>
      </c>
      <c r="F69" s="13">
        <v>0.09190972222222223</v>
      </c>
      <c r="G69" s="12" t="str">
        <f t="shared" si="2"/>
        <v>5.25/km</v>
      </c>
      <c r="H69" s="13">
        <f t="shared" si="3"/>
        <v>0.03387731481481481</v>
      </c>
      <c r="I69" s="13">
        <f>F69-INDEX($F$5:$F$123,MATCH(D69,$D$5:$D$123,0))</f>
        <v>0.019884259259259268</v>
      </c>
    </row>
    <row r="70" spans="1:9" ht="15" customHeight="1">
      <c r="A70" s="12">
        <v>66</v>
      </c>
      <c r="B70" s="38" t="s">
        <v>130</v>
      </c>
      <c r="C70" s="41"/>
      <c r="D70" s="12" t="s">
        <v>16</v>
      </c>
      <c r="E70" s="20" t="s">
        <v>131</v>
      </c>
      <c r="F70" s="13">
        <v>0.09302083333333333</v>
      </c>
      <c r="G70" s="12" t="str">
        <f t="shared" si="2"/>
        <v>5.29/km</v>
      </c>
      <c r="H70" s="13">
        <f t="shared" si="3"/>
        <v>0.034988425925925916</v>
      </c>
      <c r="I70" s="13">
        <f>F70-INDEX($F$5:$F$123,MATCH(D70,$D$5:$D$123,0))</f>
        <v>0.020995370370370373</v>
      </c>
    </row>
    <row r="71" spans="1:9" ht="15" customHeight="1">
      <c r="A71" s="12">
        <v>67</v>
      </c>
      <c r="B71" s="38" t="s">
        <v>132</v>
      </c>
      <c r="C71" s="41"/>
      <c r="D71" s="12" t="s">
        <v>24</v>
      </c>
      <c r="E71" s="20" t="s">
        <v>35</v>
      </c>
      <c r="F71" s="13">
        <v>0.09452546296296298</v>
      </c>
      <c r="G71" s="12" t="str">
        <f aca="true" t="shared" si="4" ref="G71:G82">TEXT(INT((HOUR(F71)*3600+MINUTE(F71)*60+SECOND(F71))/$I$3/60),"0")&amp;"."&amp;TEXT(MOD((HOUR(F71)*3600+MINUTE(F71)*60+SECOND(F71))/$I$3,60),"00")&amp;"/km"</f>
        <v>5.35/km</v>
      </c>
      <c r="H71" s="13">
        <f aca="true" t="shared" si="5" ref="H71:H82">F71-$F$5</f>
        <v>0.03649305555555556</v>
      </c>
      <c r="I71" s="13">
        <f>F71-INDEX($F$5:$F$123,MATCH(D71,$D$5:$D$123,0))</f>
        <v>0.021273148148148166</v>
      </c>
    </row>
    <row r="72" spans="1:9" ht="15" customHeight="1">
      <c r="A72" s="12">
        <v>68</v>
      </c>
      <c r="B72" s="38" t="s">
        <v>133</v>
      </c>
      <c r="C72" s="41"/>
      <c r="D72" s="12" t="s">
        <v>23</v>
      </c>
      <c r="E72" s="20" t="s">
        <v>131</v>
      </c>
      <c r="F72" s="13">
        <v>0.0946412037037037</v>
      </c>
      <c r="G72" s="12" t="str">
        <f t="shared" si="4"/>
        <v>5.35/km</v>
      </c>
      <c r="H72" s="13">
        <f t="shared" si="5"/>
        <v>0.036608796296296285</v>
      </c>
      <c r="I72" s="13">
        <f>F72-INDEX($F$5:$F$123,MATCH(D72,$D$5:$D$123,0))</f>
        <v>0.014062500000000006</v>
      </c>
    </row>
    <row r="73" spans="1:9" ht="15" customHeight="1">
      <c r="A73" s="12">
        <v>69</v>
      </c>
      <c r="B73" s="38" t="s">
        <v>134</v>
      </c>
      <c r="C73" s="41"/>
      <c r="D73" s="12" t="s">
        <v>20</v>
      </c>
      <c r="E73" s="20" t="s">
        <v>63</v>
      </c>
      <c r="F73" s="13">
        <v>0.09469907407407407</v>
      </c>
      <c r="G73" s="12" t="str">
        <f t="shared" si="4"/>
        <v>5.35/km</v>
      </c>
      <c r="H73" s="13">
        <f t="shared" si="5"/>
        <v>0.03666666666666666</v>
      </c>
      <c r="I73" s="13">
        <f>F73-INDEX($F$5:$F$123,MATCH(D73,$D$5:$D$123,0))</f>
        <v>0.02423611111111111</v>
      </c>
    </row>
    <row r="74" spans="1:9" ht="15" customHeight="1">
      <c r="A74" s="12">
        <v>70</v>
      </c>
      <c r="B74" s="38" t="s">
        <v>135</v>
      </c>
      <c r="C74" s="41"/>
      <c r="D74" s="12" t="s">
        <v>19</v>
      </c>
      <c r="E74" s="20" t="s">
        <v>50</v>
      </c>
      <c r="F74" s="13">
        <v>0.09487268518518517</v>
      </c>
      <c r="G74" s="12" t="str">
        <f t="shared" si="4"/>
        <v>5.36/km</v>
      </c>
      <c r="H74" s="13">
        <f t="shared" si="5"/>
        <v>0.036840277777777757</v>
      </c>
      <c r="I74" s="13">
        <f>F74-INDEX($F$5:$F$123,MATCH(D74,$D$5:$D$123,0))</f>
        <v>0.011006944444444416</v>
      </c>
    </row>
    <row r="75" spans="1:9" ht="15" customHeight="1">
      <c r="A75" s="12">
        <v>71</v>
      </c>
      <c r="B75" s="38" t="s">
        <v>136</v>
      </c>
      <c r="C75" s="41"/>
      <c r="D75" s="12" t="s">
        <v>20</v>
      </c>
      <c r="E75" s="20" t="s">
        <v>137</v>
      </c>
      <c r="F75" s="13">
        <v>0.09517361111111111</v>
      </c>
      <c r="G75" s="12" t="str">
        <f t="shared" si="4"/>
        <v>5.37/km</v>
      </c>
      <c r="H75" s="13">
        <f t="shared" si="5"/>
        <v>0.0371412037037037</v>
      </c>
      <c r="I75" s="13">
        <f>F75-INDEX($F$5:$F$123,MATCH(D75,$D$5:$D$123,0))</f>
        <v>0.024710648148148148</v>
      </c>
    </row>
    <row r="76" spans="1:9" ht="15" customHeight="1">
      <c r="A76" s="12">
        <v>72</v>
      </c>
      <c r="B76" s="38" t="s">
        <v>138</v>
      </c>
      <c r="C76" s="41"/>
      <c r="D76" s="12" t="s">
        <v>18</v>
      </c>
      <c r="E76" s="20" t="s">
        <v>35</v>
      </c>
      <c r="F76" s="13">
        <v>0.09547453703703705</v>
      </c>
      <c r="G76" s="12" t="str">
        <f t="shared" si="4"/>
        <v>5.38/km</v>
      </c>
      <c r="H76" s="13">
        <f t="shared" si="5"/>
        <v>0.03744212962962964</v>
      </c>
      <c r="I76" s="13">
        <f>F76-INDEX($F$5:$F$123,MATCH(D76,$D$5:$D$123,0))</f>
        <v>0.018206018518518538</v>
      </c>
    </row>
    <row r="77" spans="1:9" ht="15" customHeight="1">
      <c r="A77" s="12">
        <v>73</v>
      </c>
      <c r="B77" s="38" t="s">
        <v>139</v>
      </c>
      <c r="C77" s="41"/>
      <c r="D77" s="12" t="s">
        <v>25</v>
      </c>
      <c r="E77" s="20" t="s">
        <v>173</v>
      </c>
      <c r="F77" s="13">
        <v>0.09574074074074074</v>
      </c>
      <c r="G77" s="12" t="str">
        <f t="shared" si="4"/>
        <v>5.39/km</v>
      </c>
      <c r="H77" s="13">
        <f t="shared" si="5"/>
        <v>0.03770833333333332</v>
      </c>
      <c r="I77" s="13">
        <f>F77-INDEX($F$5:$F$123,MATCH(D77,$D$5:$D$123,0))</f>
        <v>0.008796296296296288</v>
      </c>
    </row>
    <row r="78" spans="1:9" ht="15" customHeight="1">
      <c r="A78" s="12">
        <v>74</v>
      </c>
      <c r="B78" s="38" t="s">
        <v>140</v>
      </c>
      <c r="C78" s="41"/>
      <c r="D78" s="12" t="s">
        <v>16</v>
      </c>
      <c r="E78" s="20" t="s">
        <v>174</v>
      </c>
      <c r="F78" s="13">
        <v>0.09579861111111111</v>
      </c>
      <c r="G78" s="12" t="str">
        <f t="shared" si="4"/>
        <v>5.39/km</v>
      </c>
      <c r="H78" s="13">
        <f t="shared" si="5"/>
        <v>0.0377662037037037</v>
      </c>
      <c r="I78" s="13">
        <f>F78-INDEX($F$5:$F$123,MATCH(D78,$D$5:$D$123,0))</f>
        <v>0.023773148148148154</v>
      </c>
    </row>
    <row r="79" spans="1:9" ht="15" customHeight="1">
      <c r="A79" s="12">
        <v>75</v>
      </c>
      <c r="B79" s="38" t="s">
        <v>141</v>
      </c>
      <c r="C79" s="41"/>
      <c r="D79" s="12" t="s">
        <v>18</v>
      </c>
      <c r="E79" s="20" t="s">
        <v>142</v>
      </c>
      <c r="F79" s="13">
        <v>0.09703703703703703</v>
      </c>
      <c r="G79" s="12" t="str">
        <f t="shared" si="4"/>
        <v>5.44/km</v>
      </c>
      <c r="H79" s="13">
        <f t="shared" si="5"/>
        <v>0.03900462962962962</v>
      </c>
      <c r="I79" s="13">
        <f>F79-INDEX($F$5:$F$123,MATCH(D79,$D$5:$D$123,0))</f>
        <v>0.01976851851851852</v>
      </c>
    </row>
    <row r="80" spans="1:9" ht="15" customHeight="1">
      <c r="A80" s="12">
        <v>76</v>
      </c>
      <c r="B80" s="38" t="s">
        <v>143</v>
      </c>
      <c r="C80" s="41"/>
      <c r="D80" s="12" t="s">
        <v>23</v>
      </c>
      <c r="E80" s="20" t="s">
        <v>27</v>
      </c>
      <c r="F80" s="13">
        <v>0.09719907407407408</v>
      </c>
      <c r="G80" s="12" t="str">
        <f t="shared" si="4"/>
        <v>5.44/km</v>
      </c>
      <c r="H80" s="13">
        <f t="shared" si="5"/>
        <v>0.03916666666666666</v>
      </c>
      <c r="I80" s="13">
        <f>F80-INDEX($F$5:$F$123,MATCH(D80,$D$5:$D$123,0))</f>
        <v>0.016620370370370383</v>
      </c>
    </row>
    <row r="81" spans="1:9" ht="15" customHeight="1">
      <c r="A81" s="12">
        <v>77</v>
      </c>
      <c r="B81" s="38" t="s">
        <v>144</v>
      </c>
      <c r="C81" s="41"/>
      <c r="D81" s="12" t="s">
        <v>24</v>
      </c>
      <c r="E81" s="20" t="s">
        <v>27</v>
      </c>
      <c r="F81" s="13">
        <v>0.09761574074074074</v>
      </c>
      <c r="G81" s="12" t="str">
        <f t="shared" si="4"/>
        <v>5.46/km</v>
      </c>
      <c r="H81" s="13">
        <f t="shared" si="5"/>
        <v>0.039583333333333325</v>
      </c>
      <c r="I81" s="13">
        <f>F81-INDEX($F$5:$F$123,MATCH(D81,$D$5:$D$123,0))</f>
        <v>0.024363425925925927</v>
      </c>
    </row>
    <row r="82" spans="1:9" ht="15" customHeight="1">
      <c r="A82" s="12">
        <v>78</v>
      </c>
      <c r="B82" s="38" t="s">
        <v>145</v>
      </c>
      <c r="C82" s="41"/>
      <c r="D82" s="12" t="s">
        <v>13</v>
      </c>
      <c r="E82" s="20" t="s">
        <v>48</v>
      </c>
      <c r="F82" s="13">
        <v>0.09846064814814814</v>
      </c>
      <c r="G82" s="12" t="str">
        <f t="shared" si="4"/>
        <v>5.49/km</v>
      </c>
      <c r="H82" s="13">
        <f t="shared" si="5"/>
        <v>0.04042824074074073</v>
      </c>
      <c r="I82" s="13">
        <f>F82-INDEX($F$5:$F$123,MATCH(D82,$D$5:$D$123,0))</f>
        <v>0.033530092592592584</v>
      </c>
    </row>
    <row r="83" spans="1:9" ht="15" customHeight="1">
      <c r="A83" s="12">
        <v>79</v>
      </c>
      <c r="B83" s="38" t="s">
        <v>146</v>
      </c>
      <c r="C83" s="41"/>
      <c r="D83" s="12" t="s">
        <v>20</v>
      </c>
      <c r="E83" s="20" t="s">
        <v>147</v>
      </c>
      <c r="F83" s="13">
        <v>0.09871527777777778</v>
      </c>
      <c r="G83" s="12" t="str">
        <f aca="true" t="shared" si="6" ref="G83:G104">TEXT(INT((HOUR(F83)*3600+MINUTE(F83)*60+SECOND(F83))/$I$3/60),"0")&amp;"."&amp;TEXT(MOD((HOUR(F83)*3600+MINUTE(F83)*60+SECOND(F83))/$I$3,60),"00")&amp;"/km"</f>
        <v>5.50/km</v>
      </c>
      <c r="H83" s="13">
        <f aca="true" t="shared" si="7" ref="H83:H104">F83-$F$5</f>
        <v>0.04068287037037036</v>
      </c>
      <c r="I83" s="13">
        <f>F83-INDEX($F$5:$F$123,MATCH(D83,$D$5:$D$123,0))</f>
        <v>0.028252314814814813</v>
      </c>
    </row>
    <row r="84" spans="1:9" ht="15" customHeight="1">
      <c r="A84" s="12">
        <v>80</v>
      </c>
      <c r="B84" s="38" t="s">
        <v>148</v>
      </c>
      <c r="C84" s="41"/>
      <c r="D84" s="12" t="s">
        <v>19</v>
      </c>
      <c r="E84" s="20" t="s">
        <v>63</v>
      </c>
      <c r="F84" s="13">
        <v>0.09974537037037036</v>
      </c>
      <c r="G84" s="12" t="str">
        <f t="shared" si="6"/>
        <v>5.53/km</v>
      </c>
      <c r="H84" s="13">
        <f t="shared" si="7"/>
        <v>0.041712962962962945</v>
      </c>
      <c r="I84" s="13">
        <f>F84-INDEX($F$5:$F$123,MATCH(D84,$D$5:$D$123,0))</f>
        <v>0.015879629629629605</v>
      </c>
    </row>
    <row r="85" spans="1:9" ht="15" customHeight="1">
      <c r="A85" s="12">
        <v>81</v>
      </c>
      <c r="B85" s="38" t="s">
        <v>149</v>
      </c>
      <c r="C85" s="41"/>
      <c r="D85" s="12" t="s">
        <v>20</v>
      </c>
      <c r="E85" s="20" t="s">
        <v>150</v>
      </c>
      <c r="F85" s="13">
        <v>0.10104166666666665</v>
      </c>
      <c r="G85" s="12" t="str">
        <f t="shared" si="6"/>
        <v>5.58/km</v>
      </c>
      <c r="H85" s="13">
        <f t="shared" si="7"/>
        <v>0.04300925925925924</v>
      </c>
      <c r="I85" s="13">
        <f>F85-INDEX($F$5:$F$123,MATCH(D85,$D$5:$D$123,0))</f>
        <v>0.03057870370370369</v>
      </c>
    </row>
    <row r="86" spans="1:9" ht="15" customHeight="1">
      <c r="A86" s="12">
        <v>82</v>
      </c>
      <c r="B86" s="38" t="s">
        <v>151</v>
      </c>
      <c r="C86" s="41"/>
      <c r="D86" s="12" t="s">
        <v>23</v>
      </c>
      <c r="E86" s="20" t="s">
        <v>114</v>
      </c>
      <c r="F86" s="13">
        <v>0.10164351851851851</v>
      </c>
      <c r="G86" s="12" t="str">
        <f t="shared" si="6"/>
        <v>5.60/km</v>
      </c>
      <c r="H86" s="13">
        <f t="shared" si="7"/>
        <v>0.043611111111111094</v>
      </c>
      <c r="I86" s="13">
        <f>F86-INDEX($F$5:$F$123,MATCH(D86,$D$5:$D$123,0))</f>
        <v>0.021064814814814814</v>
      </c>
    </row>
    <row r="87" spans="1:9" ht="15" customHeight="1">
      <c r="A87" s="12">
        <v>83</v>
      </c>
      <c r="B87" s="38" t="s">
        <v>152</v>
      </c>
      <c r="C87" s="41"/>
      <c r="D87" s="12" t="s">
        <v>25</v>
      </c>
      <c r="E87" s="20" t="s">
        <v>153</v>
      </c>
      <c r="F87" s="13">
        <v>0.10171296296296296</v>
      </c>
      <c r="G87" s="12" t="str">
        <f t="shared" si="6"/>
        <v>6.00/km</v>
      </c>
      <c r="H87" s="13">
        <f t="shared" si="7"/>
        <v>0.04368055555555555</v>
      </c>
      <c r="I87" s="13">
        <f>F87-INDEX($F$5:$F$123,MATCH(D87,$D$5:$D$123,0))</f>
        <v>0.014768518518518514</v>
      </c>
    </row>
    <row r="88" spans="1:9" ht="15" customHeight="1">
      <c r="A88" s="12">
        <v>84</v>
      </c>
      <c r="B88" s="38" t="s">
        <v>154</v>
      </c>
      <c r="C88" s="41"/>
      <c r="D88" s="12" t="s">
        <v>21</v>
      </c>
      <c r="E88" s="20" t="s">
        <v>155</v>
      </c>
      <c r="F88" s="13">
        <v>0.10224537037037036</v>
      </c>
      <c r="G88" s="12" t="str">
        <f t="shared" si="6"/>
        <v>6.02/km</v>
      </c>
      <c r="H88" s="13">
        <f t="shared" si="7"/>
        <v>0.04421296296296295</v>
      </c>
      <c r="I88" s="13">
        <f>F88-INDEX($F$5:$F$123,MATCH(D88,$D$5:$D$123,0))</f>
        <v>0.038275462962962956</v>
      </c>
    </row>
    <row r="89" spans="1:9" ht="15" customHeight="1">
      <c r="A89" s="12">
        <v>85</v>
      </c>
      <c r="B89" s="38" t="s">
        <v>156</v>
      </c>
      <c r="C89" s="41"/>
      <c r="D89" s="12" t="s">
        <v>23</v>
      </c>
      <c r="E89" s="20" t="s">
        <v>27</v>
      </c>
      <c r="F89" s="13">
        <v>0.10306712962962962</v>
      </c>
      <c r="G89" s="12" t="str">
        <f t="shared" si="6"/>
        <v>6.05/km</v>
      </c>
      <c r="H89" s="13">
        <f t="shared" si="7"/>
        <v>0.045034722222222205</v>
      </c>
      <c r="I89" s="13">
        <f>F89-INDEX($F$5:$F$123,MATCH(D89,$D$5:$D$123,0))</f>
        <v>0.022488425925925926</v>
      </c>
    </row>
    <row r="90" spans="1:9" ht="15" customHeight="1">
      <c r="A90" s="12">
        <v>86</v>
      </c>
      <c r="B90" s="38" t="s">
        <v>157</v>
      </c>
      <c r="C90" s="41"/>
      <c r="D90" s="12" t="s">
        <v>22</v>
      </c>
      <c r="E90" s="20" t="s">
        <v>27</v>
      </c>
      <c r="F90" s="13">
        <v>0.10334490740740741</v>
      </c>
      <c r="G90" s="12" t="str">
        <f t="shared" si="6"/>
        <v>6.06/km</v>
      </c>
      <c r="H90" s="13">
        <f t="shared" si="7"/>
        <v>0.0453125</v>
      </c>
      <c r="I90" s="13">
        <f>F90-INDEX($F$5:$F$123,MATCH(D90,$D$5:$D$123,0))</f>
        <v>0.031006944444444448</v>
      </c>
    </row>
    <row r="91" spans="1:9" ht="15" customHeight="1">
      <c r="A91" s="12">
        <v>87</v>
      </c>
      <c r="B91" s="38" t="s">
        <v>158</v>
      </c>
      <c r="C91" s="41"/>
      <c r="D91" s="12" t="s">
        <v>16</v>
      </c>
      <c r="E91" s="20" t="s">
        <v>63</v>
      </c>
      <c r="F91" s="13">
        <v>0.10350694444444446</v>
      </c>
      <c r="G91" s="12" t="str">
        <f t="shared" si="6"/>
        <v>6.07/km</v>
      </c>
      <c r="H91" s="13">
        <f t="shared" si="7"/>
        <v>0.04547453703703704</v>
      </c>
      <c r="I91" s="13">
        <f>F91-INDEX($F$5:$F$123,MATCH(D91,$D$5:$D$123,0))</f>
        <v>0.0314814814814815</v>
      </c>
    </row>
    <row r="92" spans="1:9" ht="15" customHeight="1">
      <c r="A92" s="12">
        <v>88</v>
      </c>
      <c r="B92" s="38" t="s">
        <v>159</v>
      </c>
      <c r="C92" s="41"/>
      <c r="D92" s="12" t="s">
        <v>20</v>
      </c>
      <c r="E92" s="20" t="s">
        <v>63</v>
      </c>
      <c r="F92" s="13">
        <v>0.10469907407407408</v>
      </c>
      <c r="G92" s="12" t="str">
        <f t="shared" si="6"/>
        <v>6.11/km</v>
      </c>
      <c r="H92" s="13">
        <f t="shared" si="7"/>
        <v>0.04666666666666667</v>
      </c>
      <c r="I92" s="13">
        <f>F92-INDEX($F$5:$F$123,MATCH(D92,$D$5:$D$123,0))</f>
        <v>0.03423611111111112</v>
      </c>
    </row>
    <row r="93" spans="1:9" ht="15" customHeight="1">
      <c r="A93" s="12">
        <v>89</v>
      </c>
      <c r="B93" s="38" t="s">
        <v>160</v>
      </c>
      <c r="C93" s="41"/>
      <c r="D93" s="12" t="s">
        <v>25</v>
      </c>
      <c r="E93" s="20" t="s">
        <v>29</v>
      </c>
      <c r="F93" s="13">
        <v>0.10508101851851852</v>
      </c>
      <c r="G93" s="12" t="str">
        <f t="shared" si="6"/>
        <v>6.12/km</v>
      </c>
      <c r="H93" s="13">
        <f t="shared" si="7"/>
        <v>0.047048611111111104</v>
      </c>
      <c r="I93" s="13">
        <f>F93-INDEX($F$5:$F$123,MATCH(D93,$D$5:$D$123,0))</f>
        <v>0.01813657407407407</v>
      </c>
    </row>
    <row r="94" spans="1:9" ht="15" customHeight="1">
      <c r="A94" s="12">
        <v>90</v>
      </c>
      <c r="B94" s="38" t="s">
        <v>161</v>
      </c>
      <c r="C94" s="41"/>
      <c r="D94" s="12" t="s">
        <v>25</v>
      </c>
      <c r="E94" s="20" t="s">
        <v>29</v>
      </c>
      <c r="F94" s="13">
        <v>0.10718749999999999</v>
      </c>
      <c r="G94" s="12" t="str">
        <f t="shared" si="6"/>
        <v>6.20/km</v>
      </c>
      <c r="H94" s="13">
        <f t="shared" si="7"/>
        <v>0.04915509259259258</v>
      </c>
      <c r="I94" s="13">
        <f>F94-INDEX($F$5:$F$123,MATCH(D94,$D$5:$D$123,0))</f>
        <v>0.020243055555555542</v>
      </c>
    </row>
    <row r="95" spans="1:9" ht="15" customHeight="1">
      <c r="A95" s="12">
        <v>91</v>
      </c>
      <c r="B95" s="38" t="s">
        <v>162</v>
      </c>
      <c r="C95" s="41"/>
      <c r="D95" s="12" t="s">
        <v>21</v>
      </c>
      <c r="E95" s="20" t="s">
        <v>142</v>
      </c>
      <c r="F95" s="13">
        <v>0.1085300925925926</v>
      </c>
      <c r="G95" s="12" t="str">
        <f t="shared" si="6"/>
        <v>6.24/km</v>
      </c>
      <c r="H95" s="13">
        <f t="shared" si="7"/>
        <v>0.05049768518518518</v>
      </c>
      <c r="I95" s="13">
        <f>F95-INDEX($F$5:$F$123,MATCH(D95,$D$5:$D$123,0))</f>
        <v>0.04456018518518519</v>
      </c>
    </row>
    <row r="96" spans="1:9" ht="15" customHeight="1">
      <c r="A96" s="12">
        <v>92</v>
      </c>
      <c r="B96" s="38" t="s">
        <v>163</v>
      </c>
      <c r="C96" s="41"/>
      <c r="D96" s="12" t="s">
        <v>25</v>
      </c>
      <c r="E96" s="20" t="s">
        <v>29</v>
      </c>
      <c r="F96" s="13">
        <v>0.10932870370370369</v>
      </c>
      <c r="G96" s="12" t="str">
        <f t="shared" si="6"/>
        <v>6.27/km</v>
      </c>
      <c r="H96" s="13">
        <f t="shared" si="7"/>
        <v>0.05129629629629628</v>
      </c>
      <c r="I96" s="13">
        <f>F96-INDEX($F$5:$F$123,MATCH(D96,$D$5:$D$123,0))</f>
        <v>0.022384259259259243</v>
      </c>
    </row>
    <row r="97" spans="1:9" ht="15" customHeight="1">
      <c r="A97" s="12">
        <v>93</v>
      </c>
      <c r="B97" s="38" t="s">
        <v>164</v>
      </c>
      <c r="C97" s="41"/>
      <c r="D97" s="12" t="s">
        <v>19</v>
      </c>
      <c r="E97" s="20" t="s">
        <v>50</v>
      </c>
      <c r="F97" s="13">
        <v>0.1139351851851852</v>
      </c>
      <c r="G97" s="12" t="str">
        <f t="shared" si="6"/>
        <v>6.43/km</v>
      </c>
      <c r="H97" s="13">
        <f t="shared" si="7"/>
        <v>0.05590277777777778</v>
      </c>
      <c r="I97" s="13">
        <f>F97-INDEX($F$5:$F$123,MATCH(D97,$D$5:$D$123,0))</f>
        <v>0.03006944444444444</v>
      </c>
    </row>
    <row r="98" spans="1:9" ht="15" customHeight="1">
      <c r="A98" s="12">
        <v>94</v>
      </c>
      <c r="B98" s="38" t="s">
        <v>165</v>
      </c>
      <c r="C98" s="41"/>
      <c r="D98" s="12" t="s">
        <v>22</v>
      </c>
      <c r="E98" s="20" t="s">
        <v>29</v>
      </c>
      <c r="F98" s="13">
        <v>0.11428240740740742</v>
      </c>
      <c r="G98" s="12" t="str">
        <f t="shared" si="6"/>
        <v>6.45/km</v>
      </c>
      <c r="H98" s="13">
        <f t="shared" si="7"/>
        <v>0.05625</v>
      </c>
      <c r="I98" s="13">
        <f>F98-INDEX($F$5:$F$123,MATCH(D98,$D$5:$D$123,0))</f>
        <v>0.04194444444444445</v>
      </c>
    </row>
    <row r="99" spans="1:9" ht="15" customHeight="1">
      <c r="A99" s="12">
        <v>95</v>
      </c>
      <c r="B99" s="38" t="s">
        <v>166</v>
      </c>
      <c r="C99" s="41"/>
      <c r="D99" s="12" t="s">
        <v>17</v>
      </c>
      <c r="E99" s="20" t="s">
        <v>95</v>
      </c>
      <c r="F99" s="13">
        <v>0.11517361111111112</v>
      </c>
      <c r="G99" s="12" t="str">
        <f t="shared" si="6"/>
        <v>6.48/km</v>
      </c>
      <c r="H99" s="13">
        <f t="shared" si="7"/>
        <v>0.0571412037037037</v>
      </c>
      <c r="I99" s="13">
        <f>F99-INDEX($F$5:$F$123,MATCH(D99,$D$5:$D$123,0))</f>
        <v>0.024120370370370375</v>
      </c>
    </row>
    <row r="100" spans="1:9" ht="15" customHeight="1">
      <c r="A100" s="12">
        <v>96</v>
      </c>
      <c r="B100" s="38" t="s">
        <v>167</v>
      </c>
      <c r="C100" s="41"/>
      <c r="D100" s="12" t="s">
        <v>21</v>
      </c>
      <c r="E100" s="20" t="s">
        <v>95</v>
      </c>
      <c r="F100" s="13">
        <v>0.11600694444444444</v>
      </c>
      <c r="G100" s="12" t="str">
        <f t="shared" si="6"/>
        <v>6.51/km</v>
      </c>
      <c r="H100" s="13">
        <f t="shared" si="7"/>
        <v>0.057974537037037026</v>
      </c>
      <c r="I100" s="13">
        <f>F100-INDEX($F$5:$F$123,MATCH(D100,$D$5:$D$123,0))</f>
        <v>0.052037037037037034</v>
      </c>
    </row>
    <row r="101" spans="1:9" ht="15" customHeight="1">
      <c r="A101" s="12">
        <v>97</v>
      </c>
      <c r="B101" s="38" t="s">
        <v>168</v>
      </c>
      <c r="C101" s="41"/>
      <c r="D101" s="12" t="s">
        <v>14</v>
      </c>
      <c r="E101" s="20" t="s">
        <v>29</v>
      </c>
      <c r="F101" s="13">
        <v>0.11758101851851853</v>
      </c>
      <c r="G101" s="12" t="str">
        <f t="shared" si="6"/>
        <v>6.56/km</v>
      </c>
      <c r="H101" s="13">
        <f t="shared" si="7"/>
        <v>0.059548611111111115</v>
      </c>
      <c r="I101" s="13">
        <f>F101-INDEX($F$5:$F$123,MATCH(D101,$D$5:$D$123,0))</f>
        <v>0.053020833333333336</v>
      </c>
    </row>
    <row r="102" spans="1:9" ht="15" customHeight="1">
      <c r="A102" s="12">
        <v>98</v>
      </c>
      <c r="B102" s="38" t="s">
        <v>169</v>
      </c>
      <c r="C102" s="41"/>
      <c r="D102" s="12" t="s">
        <v>26</v>
      </c>
      <c r="E102" s="20" t="s">
        <v>170</v>
      </c>
      <c r="F102" s="13">
        <v>0.12015046296296296</v>
      </c>
      <c r="G102" s="12" t="str">
        <f t="shared" si="6"/>
        <v>7.05/km</v>
      </c>
      <c r="H102" s="13">
        <f t="shared" si="7"/>
        <v>0.062118055555555544</v>
      </c>
      <c r="I102" s="13">
        <f>F102-INDEX($F$5:$F$123,MATCH(D102,$D$5:$D$123,0))</f>
        <v>0</v>
      </c>
    </row>
    <row r="103" spans="1:9" ht="15" customHeight="1">
      <c r="A103" s="12">
        <v>99</v>
      </c>
      <c r="B103" s="38" t="s">
        <v>171</v>
      </c>
      <c r="C103" s="41"/>
      <c r="D103" s="12" t="s">
        <v>20</v>
      </c>
      <c r="E103" s="20" t="s">
        <v>50</v>
      </c>
      <c r="F103" s="13">
        <v>0.12119212962962962</v>
      </c>
      <c r="G103" s="12" t="str">
        <f t="shared" si="6"/>
        <v>7.09/km</v>
      </c>
      <c r="H103" s="13">
        <f t="shared" si="7"/>
        <v>0.06315972222222221</v>
      </c>
      <c r="I103" s="13">
        <f>F103-INDEX($F$5:$F$123,MATCH(D103,$D$5:$D$123,0))</f>
        <v>0.05072916666666666</v>
      </c>
    </row>
    <row r="104" spans="1:9" ht="15" customHeight="1">
      <c r="A104" s="34">
        <v>100</v>
      </c>
      <c r="B104" s="39" t="s">
        <v>172</v>
      </c>
      <c r="C104" s="42"/>
      <c r="D104" s="34" t="s">
        <v>26</v>
      </c>
      <c r="E104" s="35" t="s">
        <v>29</v>
      </c>
      <c r="F104" s="36">
        <v>0.12355324074074074</v>
      </c>
      <c r="G104" s="34" t="str">
        <f t="shared" si="6"/>
        <v>7.18/km</v>
      </c>
      <c r="H104" s="36">
        <f t="shared" si="7"/>
        <v>0.06552083333333333</v>
      </c>
      <c r="I104" s="36">
        <f>F104-INDEX($F$5:$F$123,MATCH(D104,$D$5:$D$123,0))</f>
        <v>0.0034027777777777823</v>
      </c>
    </row>
  </sheetData>
  <sheetProtection/>
  <autoFilter ref="A4:I1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Giro Isola di Ponza</v>
      </c>
      <c r="B1" s="31"/>
      <c r="C1" s="32"/>
    </row>
    <row r="2" spans="1:3" ht="24" customHeight="1">
      <c r="A2" s="28" t="str">
        <f>Individuale!A2</f>
        <v>16ª edizione</v>
      </c>
      <c r="B2" s="28"/>
      <c r="C2" s="28"/>
    </row>
    <row r="3" spans="1:3" ht="24" customHeight="1">
      <c r="A3" s="33" t="str">
        <f>Individuale!A3</f>
        <v>Ponza (RM) Italia - dal 04 al 08/07/2016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3">
        <v>1</v>
      </c>
      <c r="B5" s="44" t="s">
        <v>29</v>
      </c>
      <c r="C5" s="45">
        <v>12</v>
      </c>
    </row>
    <row r="6" spans="1:3" ht="15" customHeight="1">
      <c r="A6" s="21">
        <v>2</v>
      </c>
      <c r="B6" s="22" t="s">
        <v>27</v>
      </c>
      <c r="C6" s="25">
        <v>8</v>
      </c>
    </row>
    <row r="7" spans="1:3" ht="15" customHeight="1">
      <c r="A7" s="21">
        <v>3</v>
      </c>
      <c r="B7" s="22" t="s">
        <v>63</v>
      </c>
      <c r="C7" s="25">
        <v>8</v>
      </c>
    </row>
    <row r="8" spans="1:3" ht="15" customHeight="1">
      <c r="A8" s="21">
        <v>4</v>
      </c>
      <c r="B8" s="22" t="s">
        <v>35</v>
      </c>
      <c r="C8" s="25">
        <v>7</v>
      </c>
    </row>
    <row r="9" spans="1:3" ht="15" customHeight="1">
      <c r="A9" s="21">
        <v>5</v>
      </c>
      <c r="B9" s="22" t="s">
        <v>48</v>
      </c>
      <c r="C9" s="25">
        <v>5</v>
      </c>
    </row>
    <row r="10" spans="1:3" ht="15" customHeight="1">
      <c r="A10" s="21">
        <v>6</v>
      </c>
      <c r="B10" s="22" t="s">
        <v>50</v>
      </c>
      <c r="C10" s="25">
        <v>5</v>
      </c>
    </row>
    <row r="11" spans="1:3" ht="15" customHeight="1">
      <c r="A11" s="21">
        <v>7</v>
      </c>
      <c r="B11" s="22" t="s">
        <v>95</v>
      </c>
      <c r="C11" s="25">
        <v>4</v>
      </c>
    </row>
    <row r="12" spans="1:3" ht="15" customHeight="1">
      <c r="A12" s="21">
        <v>8</v>
      </c>
      <c r="B12" s="22" t="s">
        <v>74</v>
      </c>
      <c r="C12" s="25">
        <v>4</v>
      </c>
    </row>
    <row r="13" spans="1:3" ht="15" customHeight="1">
      <c r="A13" s="21">
        <v>9</v>
      </c>
      <c r="B13" s="22" t="s">
        <v>97</v>
      </c>
      <c r="C13" s="25">
        <v>2</v>
      </c>
    </row>
    <row r="14" spans="1:3" ht="15" customHeight="1">
      <c r="A14" s="21">
        <v>10</v>
      </c>
      <c r="B14" s="22" t="s">
        <v>72</v>
      </c>
      <c r="C14" s="25">
        <v>2</v>
      </c>
    </row>
    <row r="15" spans="1:3" ht="15" customHeight="1">
      <c r="A15" s="21">
        <v>11</v>
      </c>
      <c r="B15" s="22" t="s">
        <v>126</v>
      </c>
      <c r="C15" s="25">
        <v>2</v>
      </c>
    </row>
    <row r="16" spans="1:3" ht="15" customHeight="1">
      <c r="A16" s="21">
        <v>12</v>
      </c>
      <c r="B16" s="22" t="s">
        <v>107</v>
      </c>
      <c r="C16" s="25">
        <v>2</v>
      </c>
    </row>
    <row r="17" spans="1:3" ht="15" customHeight="1">
      <c r="A17" s="21">
        <v>13</v>
      </c>
      <c r="B17" s="22" t="s">
        <v>153</v>
      </c>
      <c r="C17" s="25">
        <v>2</v>
      </c>
    </row>
    <row r="18" spans="1:3" ht="15" customHeight="1">
      <c r="A18" s="21">
        <v>14</v>
      </c>
      <c r="B18" s="22" t="s">
        <v>131</v>
      </c>
      <c r="C18" s="25">
        <v>2</v>
      </c>
    </row>
    <row r="19" spans="1:3" ht="15" customHeight="1">
      <c r="A19" s="21">
        <v>15</v>
      </c>
      <c r="B19" s="22" t="s">
        <v>114</v>
      </c>
      <c r="C19" s="25">
        <v>2</v>
      </c>
    </row>
    <row r="20" spans="1:3" ht="15" customHeight="1">
      <c r="A20" s="21">
        <v>16</v>
      </c>
      <c r="B20" s="22" t="s">
        <v>142</v>
      </c>
      <c r="C20" s="25">
        <v>2</v>
      </c>
    </row>
    <row r="21" spans="1:3" ht="15" customHeight="1">
      <c r="A21" s="21">
        <v>17</v>
      </c>
      <c r="B21" s="22" t="s">
        <v>45</v>
      </c>
      <c r="C21" s="25">
        <v>1</v>
      </c>
    </row>
    <row r="22" spans="1:3" ht="15" customHeight="1">
      <c r="A22" s="21">
        <v>18</v>
      </c>
      <c r="B22" s="22" t="s">
        <v>55</v>
      </c>
      <c r="C22" s="25">
        <v>1</v>
      </c>
    </row>
    <row r="23" spans="1:3" ht="15" customHeight="1">
      <c r="A23" s="21">
        <v>19</v>
      </c>
      <c r="B23" s="22" t="s">
        <v>99</v>
      </c>
      <c r="C23" s="25">
        <v>1</v>
      </c>
    </row>
    <row r="24" spans="1:3" ht="15" customHeight="1">
      <c r="A24" s="21">
        <v>20</v>
      </c>
      <c r="B24" s="22" t="s">
        <v>155</v>
      </c>
      <c r="C24" s="25">
        <v>1</v>
      </c>
    </row>
    <row r="25" spans="1:3" ht="15" customHeight="1">
      <c r="A25" s="21">
        <v>21</v>
      </c>
      <c r="B25" s="22" t="s">
        <v>89</v>
      </c>
      <c r="C25" s="25">
        <v>1</v>
      </c>
    </row>
    <row r="26" spans="1:3" ht="15" customHeight="1">
      <c r="A26" s="21">
        <v>22</v>
      </c>
      <c r="B26" s="22" t="s">
        <v>67</v>
      </c>
      <c r="C26" s="25">
        <v>1</v>
      </c>
    </row>
    <row r="27" spans="1:3" ht="15" customHeight="1">
      <c r="A27" s="21">
        <v>23</v>
      </c>
      <c r="B27" s="22" t="s">
        <v>85</v>
      </c>
      <c r="C27" s="25">
        <v>1</v>
      </c>
    </row>
    <row r="28" spans="1:3" ht="15" customHeight="1">
      <c r="A28" s="21">
        <v>24</v>
      </c>
      <c r="B28" s="22" t="s">
        <v>102</v>
      </c>
      <c r="C28" s="25">
        <v>1</v>
      </c>
    </row>
    <row r="29" spans="1:3" ht="15" customHeight="1">
      <c r="A29" s="21">
        <v>25</v>
      </c>
      <c r="B29" s="22" t="s">
        <v>43</v>
      </c>
      <c r="C29" s="25">
        <v>1</v>
      </c>
    </row>
    <row r="30" spans="1:3" ht="15" customHeight="1">
      <c r="A30" s="21">
        <v>26</v>
      </c>
      <c r="B30" s="22" t="s">
        <v>105</v>
      </c>
      <c r="C30" s="25">
        <v>1</v>
      </c>
    </row>
    <row r="31" spans="1:3" ht="15" customHeight="1">
      <c r="A31" s="21">
        <v>27</v>
      </c>
      <c r="B31" s="22" t="s">
        <v>77</v>
      </c>
      <c r="C31" s="25">
        <v>1</v>
      </c>
    </row>
    <row r="32" spans="1:3" ht="15" customHeight="1">
      <c r="A32" s="21">
        <v>28</v>
      </c>
      <c r="B32" s="22" t="s">
        <v>69</v>
      </c>
      <c r="C32" s="25">
        <v>1</v>
      </c>
    </row>
    <row r="33" spans="1:3" ht="15" customHeight="1">
      <c r="A33" s="21">
        <v>29</v>
      </c>
      <c r="B33" s="22" t="s">
        <v>170</v>
      </c>
      <c r="C33" s="25">
        <v>1</v>
      </c>
    </row>
    <row r="34" spans="1:3" ht="15" customHeight="1">
      <c r="A34" s="21">
        <v>30</v>
      </c>
      <c r="B34" s="22" t="s">
        <v>41</v>
      </c>
      <c r="C34" s="25">
        <v>1</v>
      </c>
    </row>
    <row r="35" spans="1:3" ht="15" customHeight="1">
      <c r="A35" s="21">
        <v>31</v>
      </c>
      <c r="B35" s="22" t="s">
        <v>37</v>
      </c>
      <c r="C35" s="25">
        <v>1</v>
      </c>
    </row>
    <row r="36" spans="1:3" ht="15" customHeight="1">
      <c r="A36" s="21">
        <v>32</v>
      </c>
      <c r="B36" s="22" t="s">
        <v>121</v>
      </c>
      <c r="C36" s="25">
        <v>1</v>
      </c>
    </row>
    <row r="37" spans="1:3" ht="15" customHeight="1">
      <c r="A37" s="21">
        <v>33</v>
      </c>
      <c r="B37" s="22" t="s">
        <v>53</v>
      </c>
      <c r="C37" s="25">
        <v>1</v>
      </c>
    </row>
    <row r="38" spans="1:3" ht="15" customHeight="1">
      <c r="A38" s="21">
        <v>34</v>
      </c>
      <c r="B38" s="22" t="s">
        <v>173</v>
      </c>
      <c r="C38" s="25">
        <v>1</v>
      </c>
    </row>
    <row r="39" spans="1:3" ht="15" customHeight="1">
      <c r="A39" s="21">
        <v>35</v>
      </c>
      <c r="B39" s="22" t="s">
        <v>174</v>
      </c>
      <c r="C39" s="25">
        <v>1</v>
      </c>
    </row>
    <row r="40" spans="1:3" ht="15" customHeight="1">
      <c r="A40" s="21">
        <v>36</v>
      </c>
      <c r="B40" s="22" t="s">
        <v>59</v>
      </c>
      <c r="C40" s="25">
        <v>1</v>
      </c>
    </row>
    <row r="41" spans="1:3" ht="15" customHeight="1">
      <c r="A41" s="21">
        <v>37</v>
      </c>
      <c r="B41" s="22" t="s">
        <v>147</v>
      </c>
      <c r="C41" s="25">
        <v>1</v>
      </c>
    </row>
    <row r="42" spans="1:3" ht="15" customHeight="1">
      <c r="A42" s="21">
        <v>38</v>
      </c>
      <c r="B42" s="22" t="s">
        <v>39</v>
      </c>
      <c r="C42" s="25">
        <v>1</v>
      </c>
    </row>
    <row r="43" spans="1:3" ht="15" customHeight="1">
      <c r="A43" s="21">
        <v>39</v>
      </c>
      <c r="B43" s="22" t="s">
        <v>31</v>
      </c>
      <c r="C43" s="25">
        <v>1</v>
      </c>
    </row>
    <row r="44" spans="1:3" ht="15" customHeight="1">
      <c r="A44" s="21">
        <v>40</v>
      </c>
      <c r="B44" s="22" t="s">
        <v>33</v>
      </c>
      <c r="C44" s="25">
        <v>1</v>
      </c>
    </row>
    <row r="45" spans="1:3" ht="15" customHeight="1">
      <c r="A45" s="21">
        <v>41</v>
      </c>
      <c r="B45" s="22" t="s">
        <v>65</v>
      </c>
      <c r="C45" s="25">
        <v>1</v>
      </c>
    </row>
    <row r="46" spans="1:3" ht="15" customHeight="1">
      <c r="A46" s="21">
        <v>42</v>
      </c>
      <c r="B46" s="22" t="s">
        <v>80</v>
      </c>
      <c r="C46" s="25">
        <v>1</v>
      </c>
    </row>
    <row r="47" spans="1:3" ht="15" customHeight="1">
      <c r="A47" s="21">
        <v>43</v>
      </c>
      <c r="B47" s="22" t="s">
        <v>137</v>
      </c>
      <c r="C47" s="25">
        <v>1</v>
      </c>
    </row>
    <row r="48" spans="1:3" ht="15" customHeight="1">
      <c r="A48" s="21">
        <v>44</v>
      </c>
      <c r="B48" s="22" t="s">
        <v>87</v>
      </c>
      <c r="C48" s="25">
        <v>1</v>
      </c>
    </row>
    <row r="49" spans="1:3" ht="15" customHeight="1">
      <c r="A49" s="21">
        <v>45</v>
      </c>
      <c r="B49" s="22" t="s">
        <v>91</v>
      </c>
      <c r="C49" s="25">
        <v>1</v>
      </c>
    </row>
    <row r="50" spans="1:3" ht="15" customHeight="1">
      <c r="A50" s="21">
        <v>46</v>
      </c>
      <c r="B50" s="22" t="s">
        <v>150</v>
      </c>
      <c r="C50" s="25">
        <v>1</v>
      </c>
    </row>
    <row r="51" spans="1:3" ht="15" customHeight="1">
      <c r="A51" s="23">
        <v>47</v>
      </c>
      <c r="B51" s="24" t="s">
        <v>61</v>
      </c>
      <c r="C51" s="26">
        <v>1</v>
      </c>
    </row>
    <row r="52" ht="12.75">
      <c r="C52" s="2">
        <f>SUM(C5:C51)</f>
        <v>100</v>
      </c>
    </row>
  </sheetData>
  <sheetProtection/>
  <autoFilter ref="A4:C5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2016-07-27T15:16:36Z</dcterms:modified>
  <cp:category/>
  <cp:version/>
  <cp:contentType/>
  <cp:contentStatus/>
</cp:coreProperties>
</file>