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8196" activeTab="0"/>
  </bookViews>
  <sheets>
    <sheet name="Individuale" sheetId="1" r:id="rId1"/>
    <sheet name="Squadre" sheetId="2" r:id="rId2"/>
  </sheets>
  <definedNames>
    <definedName name="_xlnm._FilterDatabase" localSheetId="0" hidden="1">'Individuale'!$A$3:$I$120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<sst xmlns="http://schemas.openxmlformats.org/spreadsheetml/2006/main" count="528" uniqueCount="272">
  <si>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</si>
  <si>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</si>
  <si>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</si>
  <si>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</si>
  <si>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</si>
  <si>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</si>
  <si>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</si>
  <si>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</si>
  <si>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</si>
  <si>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</si>
  <si>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</si>
  <si>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Uisp Roma</t>
  </si>
  <si>
    <t>Cat Sport Roma</t>
  </si>
  <si>
    <t>A.S.D. Podistica Solidarietà</t>
  </si>
  <si>
    <t>Giuseppe</t>
  </si>
  <si>
    <t>Fabio</t>
  </si>
  <si>
    <t>Francesco</t>
  </si>
  <si>
    <t>Giorgio</t>
  </si>
  <si>
    <t>Marco</t>
  </si>
  <si>
    <t>Maurizio</t>
  </si>
  <si>
    <t>Carlo</t>
  </si>
  <si>
    <t>Mario</t>
  </si>
  <si>
    <t>Vincenzo</t>
  </si>
  <si>
    <t>Fabrizio</t>
  </si>
  <si>
    <t>Antonio</t>
  </si>
  <si>
    <t>Patrizia</t>
  </si>
  <si>
    <t>Daniele</t>
  </si>
  <si>
    <t>Franco</t>
  </si>
  <si>
    <t>Marcello</t>
  </si>
  <si>
    <t>Lorenzo</t>
  </si>
  <si>
    <t>Domenico</t>
  </si>
  <si>
    <t>Federico</t>
  </si>
  <si>
    <t>Salvatore</t>
  </si>
  <si>
    <t>Roberto</t>
  </si>
  <si>
    <t>Luciano</t>
  </si>
  <si>
    <t>Andrea</t>
  </si>
  <si>
    <t>Giovanni</t>
  </si>
  <si>
    <t>Massimo</t>
  </si>
  <si>
    <t>Luigi</t>
  </si>
  <si>
    <t>Paolo</t>
  </si>
  <si>
    <t>Davide</t>
  </si>
  <si>
    <t>Stefano</t>
  </si>
  <si>
    <t>Alessandro</t>
  </si>
  <si>
    <t>Emilio</t>
  </si>
  <si>
    <t>Gaetano</t>
  </si>
  <si>
    <t>Luca</t>
  </si>
  <si>
    <t>Tivoli Marathon</t>
  </si>
  <si>
    <t>Riccardo</t>
  </si>
  <si>
    <t>Torelli</t>
  </si>
  <si>
    <t>Pasquale</t>
  </si>
  <si>
    <t>Angelo</t>
  </si>
  <si>
    <t>Guido</t>
  </si>
  <si>
    <t>Enrico</t>
  </si>
  <si>
    <t>De Castro</t>
  </si>
  <si>
    <t>Sandro</t>
  </si>
  <si>
    <t>Bianchi</t>
  </si>
  <si>
    <t>Valeri</t>
  </si>
  <si>
    <t>Claudia</t>
  </si>
  <si>
    <t>De Angelis</t>
  </si>
  <si>
    <t>Ignazio</t>
  </si>
  <si>
    <t>Simone</t>
  </si>
  <si>
    <t>Paola</t>
  </si>
  <si>
    <t>Fiorella</t>
  </si>
  <si>
    <t>Aurelio</t>
  </si>
  <si>
    <t>Roberta</t>
  </si>
  <si>
    <t>Annalisa</t>
  </si>
  <si>
    <t>Ezio</t>
  </si>
  <si>
    <t>Patrizio</t>
  </si>
  <si>
    <t>Pina</t>
  </si>
  <si>
    <t>Costantini</t>
  </si>
  <si>
    <t>Silvestro</t>
  </si>
  <si>
    <t>M45</t>
  </si>
  <si>
    <t>Furia</t>
  </si>
  <si>
    <t>M40</t>
  </si>
  <si>
    <t>Atl. Carsoli</t>
  </si>
  <si>
    <t>Durante</t>
  </si>
  <si>
    <t>Promesse</t>
  </si>
  <si>
    <t>Libero</t>
  </si>
  <si>
    <t>Tufani</t>
  </si>
  <si>
    <t>M35</t>
  </si>
  <si>
    <t>Rifondazione Podistica</t>
  </si>
  <si>
    <t>Savina</t>
  </si>
  <si>
    <t>Foot Works Roma</t>
  </si>
  <si>
    <t>Corrado</t>
  </si>
  <si>
    <t>Atletica Vicovaro</t>
  </si>
  <si>
    <t>Michelangeli</t>
  </si>
  <si>
    <t>M50</t>
  </si>
  <si>
    <t>Opoa Plus Ultra</t>
  </si>
  <si>
    <t>Caranfa</t>
  </si>
  <si>
    <t>Cesidio</t>
  </si>
  <si>
    <t>Scanno</t>
  </si>
  <si>
    <t>Romei</t>
  </si>
  <si>
    <t>Asd Morena Runners</t>
  </si>
  <si>
    <t>Petrucci</t>
  </si>
  <si>
    <t>Poligrafico Stato</t>
  </si>
  <si>
    <t>Daddario</t>
  </si>
  <si>
    <t>Tm23</t>
  </si>
  <si>
    <t>K42 Groupama</t>
  </si>
  <si>
    <t>Fabre</t>
  </si>
  <si>
    <t>Lionel</t>
  </si>
  <si>
    <t>Palatino Campidoglio</t>
  </si>
  <si>
    <t>Pocetta</t>
  </si>
  <si>
    <t>Olirio</t>
  </si>
  <si>
    <t>Palestrina Running</t>
  </si>
  <si>
    <t>Cestra</t>
  </si>
  <si>
    <t>Polisportiva Namaste'</t>
  </si>
  <si>
    <t>Antonelli</t>
  </si>
  <si>
    <t>F30</t>
  </si>
  <si>
    <t>Canali</t>
  </si>
  <si>
    <t>Atletica Morolo</t>
  </si>
  <si>
    <t>Castoro</t>
  </si>
  <si>
    <t>Amatori Castelfusano</t>
  </si>
  <si>
    <t>Bertollini</t>
  </si>
  <si>
    <t>Spartaco</t>
  </si>
  <si>
    <t>Asd Villa Ada</t>
  </si>
  <si>
    <t>Imprescia</t>
  </si>
  <si>
    <t>Ugo</t>
  </si>
  <si>
    <t>M55</t>
  </si>
  <si>
    <t>Ciulli</t>
  </si>
  <si>
    <t>Loreto</t>
  </si>
  <si>
    <t>Liberatletica</t>
  </si>
  <si>
    <t>Muscolo</t>
  </si>
  <si>
    <t>Gerardo</t>
  </si>
  <si>
    <t>Road Runners Club Roma</t>
  </si>
  <si>
    <t>Galli</t>
  </si>
  <si>
    <t>Ubaldo</t>
  </si>
  <si>
    <t>Podistica 2007</t>
  </si>
  <si>
    <t>De Vito</t>
  </si>
  <si>
    <t>Atletica Pomezia</t>
  </si>
  <si>
    <t>Fiorani</t>
  </si>
  <si>
    <t>M60</t>
  </si>
  <si>
    <t>Crescenzi</t>
  </si>
  <si>
    <t>Romolo</t>
  </si>
  <si>
    <t>Baldassarre</t>
  </si>
  <si>
    <t>Podistica Luco Dei Marsi</t>
  </si>
  <si>
    <t>Fasciani</t>
  </si>
  <si>
    <t>Di Antonio</t>
  </si>
  <si>
    <t>Luzzi</t>
  </si>
  <si>
    <t>Golvelli</t>
  </si>
  <si>
    <t>Sonnino</t>
  </si>
  <si>
    <t>F40</t>
  </si>
  <si>
    <t>Gs Gabbi</t>
  </si>
  <si>
    <t>Stracco</t>
  </si>
  <si>
    <t>Asd Gp Runners Sulmona</t>
  </si>
  <si>
    <t>Torresi</t>
  </si>
  <si>
    <t>Lazio Runners</t>
  </si>
  <si>
    <t>Giovanni Battista</t>
  </si>
  <si>
    <t>Restiglian</t>
  </si>
  <si>
    <t>Atletica Monte Mario</t>
  </si>
  <si>
    <t>Giammari</t>
  </si>
  <si>
    <t>Gs Bancari Romani</t>
  </si>
  <si>
    <t>Boccia</t>
  </si>
  <si>
    <t>Falchi</t>
  </si>
  <si>
    <t>Gioacchino Paolo</t>
  </si>
  <si>
    <t>Iacono</t>
  </si>
  <si>
    <t>Running Evolution Colonna</t>
  </si>
  <si>
    <t>Di Giamberardino</t>
  </si>
  <si>
    <t>Maffei</t>
  </si>
  <si>
    <t>Burtone</t>
  </si>
  <si>
    <t>Fabbri</t>
  </si>
  <si>
    <t>Tarullo</t>
  </si>
  <si>
    <t>Cammilli</t>
  </si>
  <si>
    <t>Getulio</t>
  </si>
  <si>
    <t>Guidobaldi</t>
  </si>
  <si>
    <t>Massaro</t>
  </si>
  <si>
    <t>Schisano</t>
  </si>
  <si>
    <t>Asd Albatros Roma</t>
  </si>
  <si>
    <t>Micozzi</t>
  </si>
  <si>
    <t>Ettore</t>
  </si>
  <si>
    <t>Cannuccia</t>
  </si>
  <si>
    <t>Maria Teresa</t>
  </si>
  <si>
    <t>F23</t>
  </si>
  <si>
    <t>Gelli</t>
  </si>
  <si>
    <t>Andanti</t>
  </si>
  <si>
    <t>Emiliano</t>
  </si>
  <si>
    <t>Spaventa</t>
  </si>
  <si>
    <t>Fiore</t>
  </si>
  <si>
    <t>Chiara</t>
  </si>
  <si>
    <t>Buzzi</t>
  </si>
  <si>
    <t>Ademo</t>
  </si>
  <si>
    <t>Atl. Monterotondo Srl</t>
  </si>
  <si>
    <t>De Vita</t>
  </si>
  <si>
    <t>F16-29</t>
  </si>
  <si>
    <t>Menozzi</t>
  </si>
  <si>
    <t>Tarenzi</t>
  </si>
  <si>
    <t>Settevendemmie</t>
  </si>
  <si>
    <t>Scaramella</t>
  </si>
  <si>
    <t>Marsili</t>
  </si>
  <si>
    <t>Felicetto</t>
  </si>
  <si>
    <t>Marrara</t>
  </si>
  <si>
    <t>G.s. Marrara</t>
  </si>
  <si>
    <t>Roudanovski</t>
  </si>
  <si>
    <t>Dmitri</t>
  </si>
  <si>
    <t>Atletica Tusculum Rs 001</t>
  </si>
  <si>
    <t>Nazzarro</t>
  </si>
  <si>
    <t>Del Prete</t>
  </si>
  <si>
    <t>Basili</t>
  </si>
  <si>
    <t>Ostia Runners Avis</t>
  </si>
  <si>
    <t>Bevilacqua</t>
  </si>
  <si>
    <t>Camertoni</t>
  </si>
  <si>
    <t>Franceschi</t>
  </si>
  <si>
    <t>Trail Dei Due Laghi</t>
  </si>
  <si>
    <t>De Felici</t>
  </si>
  <si>
    <t>Beer</t>
  </si>
  <si>
    <t>Thomas</t>
  </si>
  <si>
    <t>Esa Runners Club</t>
  </si>
  <si>
    <t>Sacchi</t>
  </si>
  <si>
    <t>Atac Marathon Club</t>
  </si>
  <si>
    <t>Innocenzi</t>
  </si>
  <si>
    <t>Resplandy</t>
  </si>
  <si>
    <t>Ghislaine</t>
  </si>
  <si>
    <t>Filipponi</t>
  </si>
  <si>
    <t>Moscatelli</t>
  </si>
  <si>
    <t>Asd Energia Roma</t>
  </si>
  <si>
    <t>Censorio</t>
  </si>
  <si>
    <t>Romina</t>
  </si>
  <si>
    <t>Bellucci</t>
  </si>
  <si>
    <t>Atletica Il Campanile</t>
  </si>
  <si>
    <t>Di Pastena</t>
  </si>
  <si>
    <t>Podistica Tiburtina</t>
  </si>
  <si>
    <t>Calisse</t>
  </si>
  <si>
    <t>Piccione</t>
  </si>
  <si>
    <t>Mandini</t>
  </si>
  <si>
    <t>F50</t>
  </si>
  <si>
    <t>D'adamo</t>
  </si>
  <si>
    <t>Roncone</t>
  </si>
  <si>
    <t>Sebastiano</t>
  </si>
  <si>
    <t>Blom</t>
  </si>
  <si>
    <t>Majlis</t>
  </si>
  <si>
    <t>F60</t>
  </si>
  <si>
    <t>Cappelli</t>
  </si>
  <si>
    <t>Tiberi</t>
  </si>
  <si>
    <t>Chicarella</t>
  </si>
  <si>
    <t>Serafini</t>
  </si>
  <si>
    <t>Battistelli</t>
  </si>
  <si>
    <t>Liviano</t>
  </si>
  <si>
    <t>Asd Cai Gruppo Podistico</t>
  </si>
  <si>
    <t>Divizia</t>
  </si>
  <si>
    <t>Finocchi</t>
  </si>
  <si>
    <t>Arcella</t>
  </si>
  <si>
    <t>Cristiana</t>
  </si>
  <si>
    <t>Talone</t>
  </si>
  <si>
    <t>Cavallaro</t>
  </si>
  <si>
    <t>Anna</t>
  </si>
  <si>
    <t>Astra Roma</t>
  </si>
  <si>
    <t>Tagarelli</t>
  </si>
  <si>
    <t>Monica</t>
  </si>
  <si>
    <t>Grasso</t>
  </si>
  <si>
    <t>Angelo Vincenzo</t>
  </si>
  <si>
    <t>Cesaroni</t>
  </si>
  <si>
    <t>Bruna</t>
  </si>
  <si>
    <t>Biagiutti</t>
  </si>
  <si>
    <t>Renato</t>
  </si>
  <si>
    <t>Gratteri</t>
  </si>
  <si>
    <t>Scavo 2000</t>
  </si>
  <si>
    <t>Cristini</t>
  </si>
  <si>
    <t>Emilia</t>
  </si>
  <si>
    <t>Promesse F</t>
  </si>
  <si>
    <t>Dominici</t>
  </si>
  <si>
    <t>Elio</t>
  </si>
  <si>
    <t>M65</t>
  </si>
  <si>
    <t>Carnassale</t>
  </si>
  <si>
    <t>Marzano</t>
  </si>
  <si>
    <t>Del Sordo</t>
  </si>
  <si>
    <t>Caterina</t>
  </si>
  <si>
    <t>De Santis</t>
  </si>
  <si>
    <t>Maria Paola</t>
  </si>
  <si>
    <t>Conigli</t>
  </si>
  <si>
    <t>Oldani</t>
  </si>
  <si>
    <t>Ivana</t>
  </si>
  <si>
    <t>Trail di Vallinfreda</t>
  </si>
  <si>
    <t>Vallinfreda (RM) Italia - Domenica 20/06/2010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</si>
</sst>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3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i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0" fillId="3" borderId="3" xfId="0" applyNumberFormat="1" applyFont="1" applyFill="1" applyBorder="1" applyAlignment="1">
      <alignment horizontal="center" vertical="center" wrapText="1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" fontId="6" fillId="3" borderId="4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vertical="center"/>
    </xf>
    <xf numFmtId="165" fontId="12" fillId="0" borderId="5" xfId="0" applyNumberFormat="1" applyFont="1" applyBorder="1" applyAlignment="1">
      <alignment horizontal="center" vertical="center"/>
    </xf>
    <xf numFmtId="0" fontId="12" fillId="0" borderId="5" xfId="0" applyNumberFormat="1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4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  <xf numFmtId="0" fontId="0" fillId="0" borderId="7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 wrapText="1"/>
    </xf>
    <xf numFmtId="21" fontId="0" fillId="0" borderId="5" xfId="0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center" vertical="center" wrapText="1"/>
    </xf>
    <xf numFmtId="21" fontId="0" fillId="0" borderId="7" xfId="0" applyNumberFormat="1" applyFont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center" vertical="center" wrapText="1"/>
    </xf>
    <xf numFmtId="21" fontId="12" fillId="0" borderId="4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165" fontId="12" fillId="0" borderId="4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21" fontId="12" fillId="0" borderId="5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 thickBot="1">
      <c r="A1" s="23" t="s">
        <v>270</v>
      </c>
      <c r="B1" s="23"/>
      <c r="C1" s="23"/>
      <c r="D1" s="23"/>
      <c r="E1" s="23"/>
      <c r="F1" s="23"/>
      <c r="G1" s="23"/>
      <c r="H1" s="23"/>
      <c r="I1" s="23"/>
    </row>
    <row r="2" spans="1:9" ht="24.75" customHeight="1" thickBot="1">
      <c r="A2" s="24" t="s">
        <v>271</v>
      </c>
      <c r="B2" s="24"/>
      <c r="C2" s="24"/>
      <c r="D2" s="24"/>
      <c r="E2" s="24"/>
      <c r="F2" s="24"/>
      <c r="G2" s="24"/>
      <c r="H2" s="3" t="s">
        <v>0</v>
      </c>
      <c r="I2" s="4">
        <v>13.5</v>
      </c>
    </row>
    <row r="3" spans="1:9" ht="37.5" customHeight="1" thickBo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9" t="s">
        <v>8</v>
      </c>
      <c r="I3" s="9" t="s">
        <v>9</v>
      </c>
    </row>
    <row r="4" spans="1:9" s="10" customFormat="1" ht="15" customHeight="1">
      <c r="A4" s="42">
        <v>1</v>
      </c>
      <c r="B4" s="43" t="s">
        <v>69</v>
      </c>
      <c r="C4" s="43" t="s">
        <v>70</v>
      </c>
      <c r="D4" s="44" t="s">
        <v>71</v>
      </c>
      <c r="E4" s="43" t="s">
        <v>13</v>
      </c>
      <c r="F4" s="45">
        <v>0.04010416666666667</v>
      </c>
      <c r="G4" s="46" t="str">
        <f aca="true" t="shared" si="0" ref="G4:G67">TEXT(INT((HOUR(F4)*3600+MINUTE(F4)*60+SECOND(F4))/$I$2/60),"0")&amp;"."&amp;TEXT(MOD((HOUR(F4)*3600+MINUTE(F4)*60+SECOND(F4))/$I$2,60),"00")&amp;"/km"</f>
        <v>4.17/km</v>
      </c>
      <c r="H4" s="47">
        <f aca="true" t="shared" si="1" ref="H4:H31">F4-$F$4</f>
        <v>0</v>
      </c>
      <c r="I4" s="47">
        <f>F4-INDEX($F$4:$F$867,MATCH(D4,$D$4:$D$867,0))</f>
        <v>0</v>
      </c>
    </row>
    <row r="5" spans="1:9" s="10" customFormat="1" ht="15" customHeight="1">
      <c r="A5" s="15">
        <v>2</v>
      </c>
      <c r="B5" s="36" t="s">
        <v>72</v>
      </c>
      <c r="C5" s="36" t="s">
        <v>18</v>
      </c>
      <c r="D5" s="37" t="s">
        <v>73</v>
      </c>
      <c r="E5" s="36" t="s">
        <v>74</v>
      </c>
      <c r="F5" s="38">
        <v>0.040729166666666664</v>
      </c>
      <c r="G5" s="16" t="str">
        <f t="shared" si="0"/>
        <v>4.21/km</v>
      </c>
      <c r="H5" s="17">
        <f t="shared" si="1"/>
        <v>0.0006249999999999936</v>
      </c>
      <c r="I5" s="17">
        <f>F5-INDEX($F$4:$F$867,MATCH(D5,$D$4:$D$867,0))</f>
        <v>0</v>
      </c>
    </row>
    <row r="6" spans="1:9" s="10" customFormat="1" ht="15" customHeight="1">
      <c r="A6" s="15">
        <v>3</v>
      </c>
      <c r="B6" s="36" t="s">
        <v>75</v>
      </c>
      <c r="C6" s="36" t="s">
        <v>60</v>
      </c>
      <c r="D6" s="37" t="s">
        <v>76</v>
      </c>
      <c r="E6" s="36" t="s">
        <v>77</v>
      </c>
      <c r="F6" s="38">
        <v>0.0415625</v>
      </c>
      <c r="G6" s="16" t="str">
        <f t="shared" si="0"/>
        <v>4.26/km</v>
      </c>
      <c r="H6" s="17">
        <f t="shared" si="1"/>
        <v>0.0014583333333333323</v>
      </c>
      <c r="I6" s="17">
        <f>F6-INDEX($F$4:$F$867,MATCH(D6,$D$4:$D$867,0))</f>
        <v>0</v>
      </c>
    </row>
    <row r="7" spans="1:9" s="10" customFormat="1" ht="15" customHeight="1">
      <c r="A7" s="15">
        <v>4</v>
      </c>
      <c r="B7" s="36" t="s">
        <v>78</v>
      </c>
      <c r="C7" s="36" t="s">
        <v>33</v>
      </c>
      <c r="D7" s="37" t="s">
        <v>79</v>
      </c>
      <c r="E7" s="36" t="s">
        <v>80</v>
      </c>
      <c r="F7" s="38">
        <v>0.04162037037037037</v>
      </c>
      <c r="G7" s="16" t="str">
        <f t="shared" si="0"/>
        <v>4.26/km</v>
      </c>
      <c r="H7" s="17">
        <f t="shared" si="1"/>
        <v>0.0015162037037037002</v>
      </c>
      <c r="I7" s="17">
        <f>F7-INDEX($F$4:$F$867,MATCH(D7,$D$4:$D$867,0))</f>
        <v>0</v>
      </c>
    </row>
    <row r="8" spans="1:9" s="10" customFormat="1" ht="15" customHeight="1">
      <c r="A8" s="15">
        <v>5</v>
      </c>
      <c r="B8" s="36" t="s">
        <v>81</v>
      </c>
      <c r="C8" s="36" t="s">
        <v>15</v>
      </c>
      <c r="D8" s="37" t="s">
        <v>71</v>
      </c>
      <c r="E8" s="36" t="s">
        <v>82</v>
      </c>
      <c r="F8" s="38">
        <v>0.041678240740740745</v>
      </c>
      <c r="G8" s="16" t="str">
        <f t="shared" si="0"/>
        <v>4.27/km</v>
      </c>
      <c r="H8" s="17">
        <f t="shared" si="1"/>
        <v>0.001574074074074075</v>
      </c>
      <c r="I8" s="17">
        <f>F8-INDEX($F$4:$F$867,MATCH(D8,$D$4:$D$867,0))</f>
        <v>0.001574074074074075</v>
      </c>
    </row>
    <row r="9" spans="1:9" s="10" customFormat="1" ht="15" customHeight="1">
      <c r="A9" s="15">
        <v>6</v>
      </c>
      <c r="B9" s="36" t="s">
        <v>83</v>
      </c>
      <c r="C9" s="36" t="s">
        <v>41</v>
      </c>
      <c r="D9" s="37" t="s">
        <v>73</v>
      </c>
      <c r="E9" s="36" t="s">
        <v>84</v>
      </c>
      <c r="F9" s="38">
        <v>0.042025462962962966</v>
      </c>
      <c r="G9" s="16" t="str">
        <f t="shared" si="0"/>
        <v>4.29/km</v>
      </c>
      <c r="H9" s="17">
        <f t="shared" si="1"/>
        <v>0.001921296296296296</v>
      </c>
      <c r="I9" s="17">
        <f>F9-INDEX($F$4:$F$867,MATCH(D9,$D$4:$D$867,0))</f>
        <v>0.0012962962962963023</v>
      </c>
    </row>
    <row r="10" spans="1:9" s="10" customFormat="1" ht="15" customHeight="1">
      <c r="A10" s="15">
        <v>7</v>
      </c>
      <c r="B10" s="36" t="s">
        <v>85</v>
      </c>
      <c r="C10" s="36" t="s">
        <v>63</v>
      </c>
      <c r="D10" s="37" t="s">
        <v>86</v>
      </c>
      <c r="E10" s="36" t="s">
        <v>87</v>
      </c>
      <c r="F10" s="38">
        <v>0.04221064814814815</v>
      </c>
      <c r="G10" s="16" t="str">
        <f t="shared" si="0"/>
        <v>4.30/km</v>
      </c>
      <c r="H10" s="17">
        <f t="shared" si="1"/>
        <v>0.00210648148148148</v>
      </c>
      <c r="I10" s="17">
        <f>F10-INDEX($F$4:$F$867,MATCH(D10,$D$4:$D$867,0))</f>
        <v>0</v>
      </c>
    </row>
    <row r="11" spans="1:9" s="10" customFormat="1" ht="15" customHeight="1">
      <c r="A11" s="15">
        <v>8</v>
      </c>
      <c r="B11" s="36" t="s">
        <v>88</v>
      </c>
      <c r="C11" s="36" t="s">
        <v>89</v>
      </c>
      <c r="D11" s="37" t="s">
        <v>71</v>
      </c>
      <c r="E11" s="36" t="s">
        <v>90</v>
      </c>
      <c r="F11" s="38">
        <v>0.042581018518518525</v>
      </c>
      <c r="G11" s="16" t="str">
        <f t="shared" si="0"/>
        <v>4.33/km</v>
      </c>
      <c r="H11" s="17">
        <f t="shared" si="1"/>
        <v>0.002476851851851855</v>
      </c>
      <c r="I11" s="17">
        <f>F11-INDEX($F$4:$F$867,MATCH(D11,$D$4:$D$867,0))</f>
        <v>0.002476851851851855</v>
      </c>
    </row>
    <row r="12" spans="1:9" s="10" customFormat="1" ht="15" customHeight="1">
      <c r="A12" s="15">
        <v>9</v>
      </c>
      <c r="B12" s="36" t="s">
        <v>91</v>
      </c>
      <c r="C12" s="36" t="s">
        <v>14</v>
      </c>
      <c r="D12" s="37" t="s">
        <v>79</v>
      </c>
      <c r="E12" s="36" t="s">
        <v>92</v>
      </c>
      <c r="F12" s="38">
        <v>0.042754629629629635</v>
      </c>
      <c r="G12" s="16" t="str">
        <f t="shared" si="0"/>
        <v>4.34/km</v>
      </c>
      <c r="H12" s="17">
        <f t="shared" si="1"/>
        <v>0.0026504629629629656</v>
      </c>
      <c r="I12" s="17">
        <f>F12-INDEX($F$4:$F$867,MATCH(D12,$D$4:$D$867,0))</f>
        <v>0.0011342592592592654</v>
      </c>
    </row>
    <row r="13" spans="1:9" s="10" customFormat="1" ht="15" customHeight="1">
      <c r="A13" s="18">
        <v>10</v>
      </c>
      <c r="B13" s="48" t="s">
        <v>69</v>
      </c>
      <c r="C13" s="48" t="s">
        <v>33</v>
      </c>
      <c r="D13" s="49" t="s">
        <v>79</v>
      </c>
      <c r="E13" s="48" t="s">
        <v>13</v>
      </c>
      <c r="F13" s="50">
        <v>0.04303240740740741</v>
      </c>
      <c r="G13" s="19" t="str">
        <f t="shared" si="0"/>
        <v>4.35/km</v>
      </c>
      <c r="H13" s="21">
        <f t="shared" si="1"/>
        <v>0.002928240740740738</v>
      </c>
      <c r="I13" s="21">
        <f>F13-INDEX($F$4:$F$867,MATCH(D13,$D$4:$D$867,0))</f>
        <v>0.001412037037037038</v>
      </c>
    </row>
    <row r="14" spans="1:9" s="10" customFormat="1" ht="15" customHeight="1">
      <c r="A14" s="15">
        <v>11</v>
      </c>
      <c r="B14" s="36" t="s">
        <v>93</v>
      </c>
      <c r="C14" s="36" t="s">
        <v>37</v>
      </c>
      <c r="D14" s="37" t="s">
        <v>86</v>
      </c>
      <c r="E14" s="36" t="s">
        <v>94</v>
      </c>
      <c r="F14" s="38">
        <v>0.043263888888888886</v>
      </c>
      <c r="G14" s="16" t="str">
        <f t="shared" si="0"/>
        <v>4.37/km</v>
      </c>
      <c r="H14" s="17">
        <f t="shared" si="1"/>
        <v>0.0031597222222222165</v>
      </c>
      <c r="I14" s="17">
        <f>F14-INDEX($F$4:$F$867,MATCH(D14,$D$4:$D$867,0))</f>
        <v>0.0010532407407407365</v>
      </c>
    </row>
    <row r="15" spans="1:9" s="10" customFormat="1" ht="15" customHeight="1">
      <c r="A15" s="15">
        <v>12</v>
      </c>
      <c r="B15" s="36" t="s">
        <v>95</v>
      </c>
      <c r="C15" s="36" t="s">
        <v>45</v>
      </c>
      <c r="D15" s="37" t="s">
        <v>96</v>
      </c>
      <c r="E15" s="36" t="s">
        <v>97</v>
      </c>
      <c r="F15" s="38">
        <v>0.04363425925925926</v>
      </c>
      <c r="G15" s="16" t="str">
        <f t="shared" si="0"/>
        <v>4.39/km</v>
      </c>
      <c r="H15" s="17">
        <f t="shared" si="1"/>
        <v>0.0035300925925925916</v>
      </c>
      <c r="I15" s="17">
        <f>F15-INDEX($F$4:$F$867,MATCH(D15,$D$4:$D$867,0))</f>
        <v>0</v>
      </c>
    </row>
    <row r="16" spans="1:9" s="10" customFormat="1" ht="15" customHeight="1">
      <c r="A16" s="15">
        <v>13</v>
      </c>
      <c r="B16" s="36" t="s">
        <v>98</v>
      </c>
      <c r="C16" s="36" t="s">
        <v>99</v>
      </c>
      <c r="D16" s="37" t="s">
        <v>96</v>
      </c>
      <c r="E16" s="36" t="s">
        <v>100</v>
      </c>
      <c r="F16" s="38">
        <v>0.04369212962962963</v>
      </c>
      <c r="G16" s="16" t="str">
        <f t="shared" si="0"/>
        <v>4.40/km</v>
      </c>
      <c r="H16" s="17">
        <f t="shared" si="1"/>
        <v>0.0035879629629629595</v>
      </c>
      <c r="I16" s="17">
        <f>F16-INDEX($F$4:$F$867,MATCH(D16,$D$4:$D$867,0))</f>
        <v>5.787037037036785E-05</v>
      </c>
    </row>
    <row r="17" spans="1:9" s="10" customFormat="1" ht="15" customHeight="1">
      <c r="A17" s="15">
        <v>14</v>
      </c>
      <c r="B17" s="36" t="s">
        <v>101</v>
      </c>
      <c r="C17" s="36" t="s">
        <v>102</v>
      </c>
      <c r="D17" s="37" t="s">
        <v>86</v>
      </c>
      <c r="E17" s="36" t="s">
        <v>103</v>
      </c>
      <c r="F17" s="38">
        <v>0.04383101851851851</v>
      </c>
      <c r="G17" s="16" t="str">
        <f t="shared" si="0"/>
        <v>4.41/km</v>
      </c>
      <c r="H17" s="17">
        <f t="shared" si="1"/>
        <v>0.0037268518518518423</v>
      </c>
      <c r="I17" s="17">
        <f>F17-INDEX($F$4:$F$867,MATCH(D17,$D$4:$D$867,0))</f>
        <v>0.0016203703703703623</v>
      </c>
    </row>
    <row r="18" spans="1:9" s="10" customFormat="1" ht="15" customHeight="1">
      <c r="A18" s="15">
        <v>15</v>
      </c>
      <c r="B18" s="36" t="s">
        <v>104</v>
      </c>
      <c r="C18" s="36" t="s">
        <v>18</v>
      </c>
      <c r="D18" s="37" t="s">
        <v>73</v>
      </c>
      <c r="E18" s="36" t="s">
        <v>105</v>
      </c>
      <c r="F18" s="38">
        <v>0.04474537037037037</v>
      </c>
      <c r="G18" s="16" t="str">
        <f t="shared" si="0"/>
        <v>4.46/km</v>
      </c>
      <c r="H18" s="17">
        <f t="shared" si="1"/>
        <v>0.004641203703703703</v>
      </c>
      <c r="I18" s="17">
        <f>F18-INDEX($F$4:$F$867,MATCH(D18,$D$4:$D$867,0))</f>
        <v>0.004016203703703709</v>
      </c>
    </row>
    <row r="19" spans="1:9" s="10" customFormat="1" ht="15" customHeight="1">
      <c r="A19" s="15">
        <v>16</v>
      </c>
      <c r="B19" s="36" t="s">
        <v>106</v>
      </c>
      <c r="C19" s="36" t="s">
        <v>61</v>
      </c>
      <c r="D19" s="37" t="s">
        <v>107</v>
      </c>
      <c r="E19" s="36" t="s">
        <v>87</v>
      </c>
      <c r="F19" s="38">
        <v>0.044826388888888895</v>
      </c>
      <c r="G19" s="16" t="str">
        <f t="shared" si="0"/>
        <v>4.47/km</v>
      </c>
      <c r="H19" s="17">
        <f t="shared" si="1"/>
        <v>0.004722222222222225</v>
      </c>
      <c r="I19" s="17">
        <f>F19-INDEX($F$4:$F$867,MATCH(D19,$D$4:$D$867,0))</f>
        <v>0</v>
      </c>
    </row>
    <row r="20" spans="1:9" s="10" customFormat="1" ht="15" customHeight="1">
      <c r="A20" s="15">
        <v>17</v>
      </c>
      <c r="B20" s="36" t="s">
        <v>108</v>
      </c>
      <c r="C20" s="36" t="s">
        <v>33</v>
      </c>
      <c r="D20" s="37" t="s">
        <v>73</v>
      </c>
      <c r="E20" s="36" t="s">
        <v>109</v>
      </c>
      <c r="F20" s="38">
        <v>0.04486111111111111</v>
      </c>
      <c r="G20" s="16" t="str">
        <f t="shared" si="0"/>
        <v>4.47/km</v>
      </c>
      <c r="H20" s="17">
        <f t="shared" si="1"/>
        <v>0.004756944444444439</v>
      </c>
      <c r="I20" s="17">
        <f>F20-INDEX($F$4:$F$867,MATCH(D20,$D$4:$D$867,0))</f>
        <v>0.004131944444444445</v>
      </c>
    </row>
    <row r="21" spans="1:9" s="10" customFormat="1" ht="15" customHeight="1">
      <c r="A21" s="15">
        <v>18</v>
      </c>
      <c r="B21" s="36" t="s">
        <v>110</v>
      </c>
      <c r="C21" s="36" t="s">
        <v>23</v>
      </c>
      <c r="D21" s="37" t="s">
        <v>96</v>
      </c>
      <c r="E21" s="36" t="s">
        <v>111</v>
      </c>
      <c r="F21" s="38">
        <v>0.045370370370370366</v>
      </c>
      <c r="G21" s="16" t="str">
        <f t="shared" si="0"/>
        <v>4.50/km</v>
      </c>
      <c r="H21" s="17">
        <f t="shared" si="1"/>
        <v>0.0052662037037036966</v>
      </c>
      <c r="I21" s="17">
        <f>F21-INDEX($F$4:$F$867,MATCH(D21,$D$4:$D$867,0))</f>
        <v>0.001736111111111105</v>
      </c>
    </row>
    <row r="22" spans="1:9" s="10" customFormat="1" ht="15" customHeight="1">
      <c r="A22" s="15">
        <v>19</v>
      </c>
      <c r="B22" s="36" t="s">
        <v>112</v>
      </c>
      <c r="C22" s="36" t="s">
        <v>113</v>
      </c>
      <c r="D22" s="37" t="s">
        <v>71</v>
      </c>
      <c r="E22" s="36" t="s">
        <v>114</v>
      </c>
      <c r="F22" s="38">
        <v>0.04555555555555555</v>
      </c>
      <c r="G22" s="16" t="str">
        <f t="shared" si="0"/>
        <v>4.52/km</v>
      </c>
      <c r="H22" s="17">
        <f t="shared" si="1"/>
        <v>0.005451388888888881</v>
      </c>
      <c r="I22" s="17">
        <f>F22-INDEX($F$4:$F$867,MATCH(D22,$D$4:$D$867,0))</f>
        <v>0.005451388888888881</v>
      </c>
    </row>
    <row r="23" spans="1:9" s="10" customFormat="1" ht="15" customHeight="1">
      <c r="A23" s="15">
        <v>20</v>
      </c>
      <c r="B23" s="36" t="s">
        <v>115</v>
      </c>
      <c r="C23" s="36" t="s">
        <v>116</v>
      </c>
      <c r="D23" s="37" t="s">
        <v>117</v>
      </c>
      <c r="E23" s="36" t="s">
        <v>114</v>
      </c>
      <c r="F23" s="38">
        <v>0.04590277777777777</v>
      </c>
      <c r="G23" s="16" t="str">
        <f t="shared" si="0"/>
        <v>4.54/km</v>
      </c>
      <c r="H23" s="17">
        <f t="shared" si="1"/>
        <v>0.005798611111111102</v>
      </c>
      <c r="I23" s="17">
        <f>F23-INDEX($F$4:$F$867,MATCH(D23,$D$4:$D$867,0))</f>
        <v>0</v>
      </c>
    </row>
    <row r="24" spans="1:9" s="10" customFormat="1" ht="15" customHeight="1">
      <c r="A24" s="15">
        <v>21</v>
      </c>
      <c r="B24" s="36" t="s">
        <v>118</v>
      </c>
      <c r="C24" s="36" t="s">
        <v>119</v>
      </c>
      <c r="D24" s="37" t="s">
        <v>86</v>
      </c>
      <c r="E24" s="36" t="s">
        <v>120</v>
      </c>
      <c r="F24" s="38">
        <v>0.045925925925925926</v>
      </c>
      <c r="G24" s="16" t="str">
        <f t="shared" si="0"/>
        <v>4.54/km</v>
      </c>
      <c r="H24" s="17">
        <f t="shared" si="1"/>
        <v>0.005821759259259256</v>
      </c>
      <c r="I24" s="17">
        <f>F24-INDEX($F$4:$F$867,MATCH(D24,$D$4:$D$867,0))</f>
        <v>0.0037152777777777757</v>
      </c>
    </row>
    <row r="25" spans="1:9" s="10" customFormat="1" ht="15" customHeight="1">
      <c r="A25" s="15">
        <v>22</v>
      </c>
      <c r="B25" s="36" t="s">
        <v>121</v>
      </c>
      <c r="C25" s="36" t="s">
        <v>122</v>
      </c>
      <c r="D25" s="37" t="s">
        <v>73</v>
      </c>
      <c r="E25" s="36" t="s">
        <v>123</v>
      </c>
      <c r="F25" s="38">
        <v>0.04603009259259259</v>
      </c>
      <c r="G25" s="16" t="str">
        <f t="shared" si="0"/>
        <v>4.55/km</v>
      </c>
      <c r="H25" s="17">
        <f t="shared" si="1"/>
        <v>0.005925925925925918</v>
      </c>
      <c r="I25" s="17">
        <f>F25-INDEX($F$4:$F$867,MATCH(D25,$D$4:$D$867,0))</f>
        <v>0.005300925925925924</v>
      </c>
    </row>
    <row r="26" spans="1:9" s="10" customFormat="1" ht="15" customHeight="1">
      <c r="A26" s="15">
        <v>23</v>
      </c>
      <c r="B26" s="36" t="s">
        <v>124</v>
      </c>
      <c r="C26" s="36" t="s">
        <v>125</v>
      </c>
      <c r="D26" s="37" t="s">
        <v>117</v>
      </c>
      <c r="E26" s="36" t="s">
        <v>126</v>
      </c>
      <c r="F26" s="38">
        <v>0.046157407407407404</v>
      </c>
      <c r="G26" s="16" t="str">
        <f t="shared" si="0"/>
        <v>4.55/km</v>
      </c>
      <c r="H26" s="17">
        <f t="shared" si="1"/>
        <v>0.006053240740740734</v>
      </c>
      <c r="I26" s="17">
        <f>F26-INDEX($F$4:$F$867,MATCH(D26,$D$4:$D$867,0))</f>
        <v>0.0002546296296296324</v>
      </c>
    </row>
    <row r="27" spans="1:9" s="11" customFormat="1" ht="15" customHeight="1">
      <c r="A27" s="15">
        <v>24</v>
      </c>
      <c r="B27" s="36" t="s">
        <v>127</v>
      </c>
      <c r="C27" s="36" t="s">
        <v>30</v>
      </c>
      <c r="D27" s="37" t="s">
        <v>73</v>
      </c>
      <c r="E27" s="36" t="s">
        <v>128</v>
      </c>
      <c r="F27" s="38">
        <v>0.046331018518518514</v>
      </c>
      <c r="G27" s="16" t="str">
        <f t="shared" si="0"/>
        <v>4.57/km</v>
      </c>
      <c r="H27" s="17">
        <f t="shared" si="1"/>
        <v>0.0062268518518518445</v>
      </c>
      <c r="I27" s="17">
        <f>F27-INDEX($F$4:$F$867,MATCH(D27,$D$4:$D$867,0))</f>
        <v>0.005601851851851851</v>
      </c>
    </row>
    <row r="28" spans="1:9" s="10" customFormat="1" ht="15" customHeight="1">
      <c r="A28" s="15">
        <v>25</v>
      </c>
      <c r="B28" s="36" t="s">
        <v>129</v>
      </c>
      <c r="C28" s="36" t="s">
        <v>47</v>
      </c>
      <c r="D28" s="37" t="s">
        <v>130</v>
      </c>
      <c r="E28" s="36" t="s">
        <v>123</v>
      </c>
      <c r="F28" s="38">
        <v>0.046504629629629625</v>
      </c>
      <c r="G28" s="16" t="str">
        <f t="shared" si="0"/>
        <v>4.58/km</v>
      </c>
      <c r="H28" s="17">
        <f t="shared" si="1"/>
        <v>0.006400462962962955</v>
      </c>
      <c r="I28" s="17">
        <f>F28-INDEX($F$4:$F$867,MATCH(D28,$D$4:$D$867,0))</f>
        <v>0</v>
      </c>
    </row>
    <row r="29" spans="1:9" s="10" customFormat="1" ht="15" customHeight="1">
      <c r="A29" s="15">
        <v>26</v>
      </c>
      <c r="B29" s="36" t="s">
        <v>131</v>
      </c>
      <c r="C29" s="36" t="s">
        <v>132</v>
      </c>
      <c r="D29" s="37" t="s">
        <v>86</v>
      </c>
      <c r="E29" s="36" t="s">
        <v>123</v>
      </c>
      <c r="F29" s="38">
        <v>0.046516203703703705</v>
      </c>
      <c r="G29" s="16" t="str">
        <f t="shared" si="0"/>
        <v>4.58/km</v>
      </c>
      <c r="H29" s="17">
        <f t="shared" si="1"/>
        <v>0.0064120370370370355</v>
      </c>
      <c r="I29" s="17">
        <f>F29-INDEX($F$4:$F$867,MATCH(D29,$D$4:$D$867,0))</f>
        <v>0.0043055555555555555</v>
      </c>
    </row>
    <row r="30" spans="1:9" s="10" customFormat="1" ht="15" customHeight="1">
      <c r="A30" s="15">
        <v>27</v>
      </c>
      <c r="B30" s="36" t="s">
        <v>133</v>
      </c>
      <c r="C30" s="36" t="s">
        <v>51</v>
      </c>
      <c r="D30" s="37" t="s">
        <v>73</v>
      </c>
      <c r="E30" s="36" t="s">
        <v>134</v>
      </c>
      <c r="F30" s="38">
        <v>0.04681712962962963</v>
      </c>
      <c r="G30" s="16" t="str">
        <f t="shared" si="0"/>
        <v>4.60/km</v>
      </c>
      <c r="H30" s="17">
        <f t="shared" si="1"/>
        <v>0.006712962962962962</v>
      </c>
      <c r="I30" s="17">
        <f>F30-INDEX($F$4:$F$867,MATCH(D30,$D$4:$D$867,0))</f>
        <v>0.006087962962962969</v>
      </c>
    </row>
    <row r="31" spans="1:9" s="10" customFormat="1" ht="15" customHeight="1">
      <c r="A31" s="15">
        <v>28</v>
      </c>
      <c r="B31" s="36" t="s">
        <v>135</v>
      </c>
      <c r="C31" s="36" t="s">
        <v>43</v>
      </c>
      <c r="D31" s="37" t="s">
        <v>117</v>
      </c>
      <c r="E31" s="36" t="s">
        <v>134</v>
      </c>
      <c r="F31" s="38">
        <v>0.046875</v>
      </c>
      <c r="G31" s="16" t="str">
        <f t="shared" si="0"/>
        <v>5.00/km</v>
      </c>
      <c r="H31" s="17">
        <f t="shared" si="1"/>
        <v>0.00677083333333333</v>
      </c>
      <c r="I31" s="17">
        <f>F31-INDEX($F$4:$F$867,MATCH(D31,$D$4:$D$867,0))</f>
        <v>0.0009722222222222285</v>
      </c>
    </row>
    <row r="32" spans="1:9" s="10" customFormat="1" ht="15" customHeight="1">
      <c r="A32" s="15">
        <v>29</v>
      </c>
      <c r="B32" s="36" t="s">
        <v>136</v>
      </c>
      <c r="C32" s="36" t="s">
        <v>67</v>
      </c>
      <c r="D32" s="37" t="s">
        <v>71</v>
      </c>
      <c r="E32" s="36" t="s">
        <v>126</v>
      </c>
      <c r="F32" s="38">
        <v>0.04693287037037037</v>
      </c>
      <c r="G32" s="16" t="str">
        <f t="shared" si="0"/>
        <v>5.00/km</v>
      </c>
      <c r="H32" s="17">
        <f aca="true" t="shared" si="2" ref="H32:H46">F32-$F$4</f>
        <v>0.006828703703703698</v>
      </c>
      <c r="I32" s="17">
        <f>F32-INDEX($F$4:$F$867,MATCH(D32,$D$4:$D$867,0))</f>
        <v>0.006828703703703698</v>
      </c>
    </row>
    <row r="33" spans="1:9" s="10" customFormat="1" ht="15" customHeight="1">
      <c r="A33" s="15">
        <v>30</v>
      </c>
      <c r="B33" s="36" t="s">
        <v>137</v>
      </c>
      <c r="C33" s="36" t="s">
        <v>37</v>
      </c>
      <c r="D33" s="37" t="s">
        <v>71</v>
      </c>
      <c r="E33" s="36" t="s">
        <v>126</v>
      </c>
      <c r="F33" s="38">
        <v>0.04699074074074074</v>
      </c>
      <c r="G33" s="16" t="str">
        <f t="shared" si="0"/>
        <v>5.01/km</v>
      </c>
      <c r="H33" s="17">
        <f t="shared" si="2"/>
        <v>0.006886574074074073</v>
      </c>
      <c r="I33" s="17">
        <f>F33-INDEX($F$4:$F$867,MATCH(D33,$D$4:$D$867,0))</f>
        <v>0.006886574074074073</v>
      </c>
    </row>
    <row r="34" spans="1:9" s="10" customFormat="1" ht="15" customHeight="1">
      <c r="A34" s="18">
        <v>31</v>
      </c>
      <c r="B34" s="48" t="s">
        <v>138</v>
      </c>
      <c r="C34" s="48" t="s">
        <v>36</v>
      </c>
      <c r="D34" s="49" t="s">
        <v>130</v>
      </c>
      <c r="E34" s="48" t="s">
        <v>13</v>
      </c>
      <c r="F34" s="50">
        <v>0.04710648148148148</v>
      </c>
      <c r="G34" s="19" t="str">
        <f t="shared" si="0"/>
        <v>5.01/km</v>
      </c>
      <c r="H34" s="21">
        <f t="shared" si="2"/>
        <v>0.0070023148148148084</v>
      </c>
      <c r="I34" s="21">
        <f>F34-INDEX($F$4:$F$867,MATCH(D34,$D$4:$D$867,0))</f>
        <v>0.0006018518518518534</v>
      </c>
    </row>
    <row r="35" spans="1:9" s="10" customFormat="1" ht="15" customHeight="1">
      <c r="A35" s="15">
        <v>32</v>
      </c>
      <c r="B35" s="36" t="s">
        <v>139</v>
      </c>
      <c r="C35" s="36" t="s">
        <v>65</v>
      </c>
      <c r="D35" s="37" t="s">
        <v>140</v>
      </c>
      <c r="E35" s="36" t="s">
        <v>141</v>
      </c>
      <c r="F35" s="38">
        <v>0.047418981481481486</v>
      </c>
      <c r="G35" s="16" t="str">
        <f t="shared" si="0"/>
        <v>5.03/km</v>
      </c>
      <c r="H35" s="17">
        <f t="shared" si="2"/>
        <v>0.007314814814814816</v>
      </c>
      <c r="I35" s="17">
        <f>F35-INDEX($F$4:$F$867,MATCH(D35,$D$4:$D$867,0))</f>
        <v>0</v>
      </c>
    </row>
    <row r="36" spans="1:9" s="10" customFormat="1" ht="15" customHeight="1">
      <c r="A36" s="15">
        <v>33</v>
      </c>
      <c r="B36" s="36" t="s">
        <v>58</v>
      </c>
      <c r="C36" s="36" t="s">
        <v>15</v>
      </c>
      <c r="D36" s="37" t="s">
        <v>86</v>
      </c>
      <c r="E36" s="36" t="s">
        <v>97</v>
      </c>
      <c r="F36" s="38">
        <v>0.047731481481481486</v>
      </c>
      <c r="G36" s="16" t="str">
        <f t="shared" si="0"/>
        <v>5.05/km</v>
      </c>
      <c r="H36" s="17">
        <f t="shared" si="2"/>
        <v>0.007627314814814816</v>
      </c>
      <c r="I36" s="17">
        <f>F36-INDEX($F$4:$F$867,MATCH(D36,$D$4:$D$867,0))</f>
        <v>0.005520833333333336</v>
      </c>
    </row>
    <row r="37" spans="1:9" s="10" customFormat="1" ht="15" customHeight="1">
      <c r="A37" s="15">
        <v>34</v>
      </c>
      <c r="B37" s="36" t="s">
        <v>142</v>
      </c>
      <c r="C37" s="36" t="s">
        <v>62</v>
      </c>
      <c r="D37" s="37" t="s">
        <v>140</v>
      </c>
      <c r="E37" s="36" t="s">
        <v>143</v>
      </c>
      <c r="F37" s="38">
        <v>0.04787037037037037</v>
      </c>
      <c r="G37" s="16" t="str">
        <f t="shared" si="0"/>
        <v>5.06/km</v>
      </c>
      <c r="H37" s="17">
        <f t="shared" si="2"/>
        <v>0.007766203703703699</v>
      </c>
      <c r="I37" s="17">
        <f>F37-INDEX($F$4:$F$867,MATCH(D37,$D$4:$D$867,0))</f>
        <v>0.0004513888888888831</v>
      </c>
    </row>
    <row r="38" spans="1:9" s="10" customFormat="1" ht="15" customHeight="1">
      <c r="A38" s="15">
        <v>35</v>
      </c>
      <c r="B38" s="36" t="s">
        <v>144</v>
      </c>
      <c r="C38" s="36" t="s">
        <v>38</v>
      </c>
      <c r="D38" s="37" t="s">
        <v>86</v>
      </c>
      <c r="E38" s="36" t="s">
        <v>145</v>
      </c>
      <c r="F38" s="38">
        <v>0.048171296296296295</v>
      </c>
      <c r="G38" s="16" t="str">
        <f t="shared" si="0"/>
        <v>5.08/km</v>
      </c>
      <c r="H38" s="17">
        <f t="shared" si="2"/>
        <v>0.008067129629629625</v>
      </c>
      <c r="I38" s="17">
        <f>F38-INDEX($F$4:$F$867,MATCH(D38,$D$4:$D$867,0))</f>
        <v>0.0059606481481481455</v>
      </c>
    </row>
    <row r="39" spans="1:9" s="10" customFormat="1" ht="15" customHeight="1">
      <c r="A39" s="15">
        <v>36</v>
      </c>
      <c r="B39" s="36" t="s">
        <v>48</v>
      </c>
      <c r="C39" s="36" t="s">
        <v>146</v>
      </c>
      <c r="D39" s="37" t="s">
        <v>117</v>
      </c>
      <c r="E39" s="36" t="s">
        <v>123</v>
      </c>
      <c r="F39" s="38">
        <v>0.04880787037037037</v>
      </c>
      <c r="G39" s="16" t="str">
        <f t="shared" si="0"/>
        <v>5.12/km</v>
      </c>
      <c r="H39" s="17">
        <f t="shared" si="2"/>
        <v>0.0087037037037037</v>
      </c>
      <c r="I39" s="17">
        <f>F39-INDEX($F$4:$F$867,MATCH(D39,$D$4:$D$867,0))</f>
        <v>0.002905092592592598</v>
      </c>
    </row>
    <row r="40" spans="1:9" s="10" customFormat="1" ht="15" customHeight="1">
      <c r="A40" s="15">
        <v>37</v>
      </c>
      <c r="B40" s="36" t="s">
        <v>147</v>
      </c>
      <c r="C40" s="36" t="s">
        <v>49</v>
      </c>
      <c r="D40" s="37" t="s">
        <v>130</v>
      </c>
      <c r="E40" s="36" t="s">
        <v>148</v>
      </c>
      <c r="F40" s="38">
        <v>0.04887731481481481</v>
      </c>
      <c r="G40" s="16" t="str">
        <f t="shared" si="0"/>
        <v>5.13/km</v>
      </c>
      <c r="H40" s="17">
        <f t="shared" si="2"/>
        <v>0.008773148148148141</v>
      </c>
      <c r="I40" s="17">
        <f>F40-INDEX($F$4:$F$867,MATCH(D40,$D$4:$D$867,0))</f>
        <v>0.002372685185185186</v>
      </c>
    </row>
    <row r="41" spans="1:9" s="10" customFormat="1" ht="15" customHeight="1">
      <c r="A41" s="15">
        <v>38</v>
      </c>
      <c r="B41" s="36" t="s">
        <v>149</v>
      </c>
      <c r="C41" s="36" t="s">
        <v>17</v>
      </c>
      <c r="D41" s="37" t="s">
        <v>71</v>
      </c>
      <c r="E41" s="36" t="s">
        <v>150</v>
      </c>
      <c r="F41" s="38">
        <v>0.048935185185185186</v>
      </c>
      <c r="G41" s="16" t="str">
        <f t="shared" si="0"/>
        <v>5.13/km</v>
      </c>
      <c r="H41" s="17">
        <f t="shared" si="2"/>
        <v>0.008831018518518516</v>
      </c>
      <c r="I41" s="17">
        <f>F41-INDEX($F$4:$F$867,MATCH(D41,$D$4:$D$867,0))</f>
        <v>0.008831018518518516</v>
      </c>
    </row>
    <row r="42" spans="1:9" s="10" customFormat="1" ht="15" customHeight="1">
      <c r="A42" s="15">
        <v>39</v>
      </c>
      <c r="B42" s="36" t="s">
        <v>151</v>
      </c>
      <c r="C42" s="36" t="s">
        <v>18</v>
      </c>
      <c r="D42" s="37" t="s">
        <v>96</v>
      </c>
      <c r="E42" s="36" t="s">
        <v>105</v>
      </c>
      <c r="F42" s="38">
        <v>0.04918981481481482</v>
      </c>
      <c r="G42" s="16" t="str">
        <f t="shared" si="0"/>
        <v>5.15/km</v>
      </c>
      <c r="H42" s="17">
        <f t="shared" si="2"/>
        <v>0.009085648148148148</v>
      </c>
      <c r="I42" s="17">
        <f>F42-INDEX($F$4:$F$867,MATCH(D42,$D$4:$D$867,0))</f>
        <v>0.005555555555555557</v>
      </c>
    </row>
    <row r="43" spans="1:9" s="10" customFormat="1" ht="15" customHeight="1">
      <c r="A43" s="15">
        <v>40</v>
      </c>
      <c r="B43" s="36" t="s">
        <v>152</v>
      </c>
      <c r="C43" s="36" t="s">
        <v>153</v>
      </c>
      <c r="D43" s="37" t="s">
        <v>73</v>
      </c>
      <c r="E43" s="36" t="s">
        <v>74</v>
      </c>
      <c r="F43" s="38">
        <v>0.04943287037037037</v>
      </c>
      <c r="G43" s="16" t="str">
        <f t="shared" si="0"/>
        <v>5.16/km</v>
      </c>
      <c r="H43" s="17">
        <f t="shared" si="2"/>
        <v>0.0093287037037037</v>
      </c>
      <c r="I43" s="17">
        <f>F43-INDEX($F$4:$F$867,MATCH(D43,$D$4:$D$867,0))</f>
        <v>0.008703703703703707</v>
      </c>
    </row>
    <row r="44" spans="1:9" s="10" customFormat="1" ht="15" customHeight="1">
      <c r="A44" s="15">
        <v>41</v>
      </c>
      <c r="B44" s="36" t="s">
        <v>154</v>
      </c>
      <c r="C44" s="36" t="s">
        <v>31</v>
      </c>
      <c r="D44" s="37" t="s">
        <v>71</v>
      </c>
      <c r="E44" s="36" t="s">
        <v>155</v>
      </c>
      <c r="F44" s="38">
        <v>0.04981481481481481</v>
      </c>
      <c r="G44" s="16" t="str">
        <f t="shared" si="0"/>
        <v>5.19/km</v>
      </c>
      <c r="H44" s="17">
        <f aca="true" t="shared" si="3" ref="H44:H107">F44-$F$4</f>
        <v>0.009710648148148142</v>
      </c>
      <c r="I44" s="17">
        <f>F44-INDEX($F$4:$F$867,MATCH(D44,$D$4:$D$867,0))</f>
        <v>0.009710648148148142</v>
      </c>
    </row>
    <row r="45" spans="1:9" s="10" customFormat="1" ht="15" customHeight="1">
      <c r="A45" s="15">
        <v>42</v>
      </c>
      <c r="B45" s="36" t="s">
        <v>156</v>
      </c>
      <c r="C45" s="36" t="s">
        <v>30</v>
      </c>
      <c r="D45" s="37" t="s">
        <v>73</v>
      </c>
      <c r="E45" s="36" t="s">
        <v>134</v>
      </c>
      <c r="F45" s="38">
        <v>0.05034722222222222</v>
      </c>
      <c r="G45" s="16" t="str">
        <f t="shared" si="0"/>
        <v>5.22/km</v>
      </c>
      <c r="H45" s="17">
        <f t="shared" si="3"/>
        <v>0.010243055555555547</v>
      </c>
      <c r="I45" s="17">
        <f>F45-INDEX($F$4:$F$867,MATCH(D45,$D$4:$D$867,0))</f>
        <v>0.009618055555555553</v>
      </c>
    </row>
    <row r="46" spans="1:9" s="10" customFormat="1" ht="15" customHeight="1">
      <c r="A46" s="15">
        <v>43</v>
      </c>
      <c r="B46" s="36" t="s">
        <v>157</v>
      </c>
      <c r="C46" s="36" t="s">
        <v>59</v>
      </c>
      <c r="D46" s="37" t="s">
        <v>71</v>
      </c>
      <c r="E46" s="36" t="s">
        <v>46</v>
      </c>
      <c r="F46" s="38">
        <v>0.050740740740740746</v>
      </c>
      <c r="G46" s="16" t="str">
        <f t="shared" si="0"/>
        <v>5.25/km</v>
      </c>
      <c r="H46" s="17">
        <f t="shared" si="3"/>
        <v>0.010636574074074076</v>
      </c>
      <c r="I46" s="17">
        <f>F46-INDEX($F$4:$F$867,MATCH(D46,$D$4:$D$867,0))</f>
        <v>0.010636574074074076</v>
      </c>
    </row>
    <row r="47" spans="1:9" ht="15" customHeight="1">
      <c r="A47" s="15">
        <v>44</v>
      </c>
      <c r="B47" s="36" t="s">
        <v>158</v>
      </c>
      <c r="C47" s="36" t="s">
        <v>33</v>
      </c>
      <c r="D47" s="37" t="s">
        <v>86</v>
      </c>
      <c r="E47" s="36" t="s">
        <v>111</v>
      </c>
      <c r="F47" s="38">
        <v>0.05081018518518519</v>
      </c>
      <c r="G47" s="16" t="str">
        <f t="shared" si="0"/>
        <v>5.25/km</v>
      </c>
      <c r="H47" s="17">
        <f t="shared" si="3"/>
        <v>0.010706018518518517</v>
      </c>
      <c r="I47" s="17">
        <f>F47-INDEX($F$4:$F$867,MATCH(D47,$D$4:$D$867,0))</f>
        <v>0.008599537037037037</v>
      </c>
    </row>
    <row r="48" spans="1:9" ht="15" customHeight="1">
      <c r="A48" s="15">
        <v>45</v>
      </c>
      <c r="B48" s="36" t="s">
        <v>159</v>
      </c>
      <c r="C48" s="36" t="s">
        <v>33</v>
      </c>
      <c r="D48" s="37" t="s">
        <v>71</v>
      </c>
      <c r="E48" s="36" t="s">
        <v>123</v>
      </c>
      <c r="F48" s="38">
        <v>0.05086805555555555</v>
      </c>
      <c r="G48" s="16" t="str">
        <f t="shared" si="0"/>
        <v>5.26/km</v>
      </c>
      <c r="H48" s="17">
        <f t="shared" si="3"/>
        <v>0.010763888888888878</v>
      </c>
      <c r="I48" s="17">
        <f>F48-INDEX($F$4:$F$867,MATCH(D48,$D$4:$D$867,0))</f>
        <v>0.010763888888888878</v>
      </c>
    </row>
    <row r="49" spans="1:9" ht="15" customHeight="1">
      <c r="A49" s="15">
        <v>46</v>
      </c>
      <c r="B49" s="36" t="s">
        <v>160</v>
      </c>
      <c r="C49" s="36" t="s">
        <v>26</v>
      </c>
      <c r="D49" s="37" t="s">
        <v>86</v>
      </c>
      <c r="E49" s="36" t="s">
        <v>90</v>
      </c>
      <c r="F49" s="38">
        <v>0.05087962962962963</v>
      </c>
      <c r="G49" s="16" t="str">
        <f t="shared" si="0"/>
        <v>5.26/km</v>
      </c>
      <c r="H49" s="17">
        <f t="shared" si="3"/>
        <v>0.010775462962962959</v>
      </c>
      <c r="I49" s="17">
        <f>F49-INDEX($F$4:$F$867,MATCH(D49,$D$4:$D$867,0))</f>
        <v>0.008668981481481479</v>
      </c>
    </row>
    <row r="50" spans="1:9" ht="15" customHeight="1">
      <c r="A50" s="15">
        <v>47</v>
      </c>
      <c r="B50" s="36" t="s">
        <v>161</v>
      </c>
      <c r="C50" s="36" t="s">
        <v>162</v>
      </c>
      <c r="D50" s="37" t="s">
        <v>130</v>
      </c>
      <c r="E50" s="36" t="s">
        <v>155</v>
      </c>
      <c r="F50" s="38">
        <v>0.05094907407407407</v>
      </c>
      <c r="G50" s="16" t="str">
        <f t="shared" si="0"/>
        <v>5.26/km</v>
      </c>
      <c r="H50" s="17">
        <f t="shared" si="3"/>
        <v>0.0108449074074074</v>
      </c>
      <c r="I50" s="17">
        <f>F50-INDEX($F$4:$F$867,MATCH(D50,$D$4:$D$867,0))</f>
        <v>0.004444444444444445</v>
      </c>
    </row>
    <row r="51" spans="1:9" ht="15" customHeight="1">
      <c r="A51" s="15">
        <v>48</v>
      </c>
      <c r="B51" s="36" t="s">
        <v>163</v>
      </c>
      <c r="C51" s="36" t="s">
        <v>37</v>
      </c>
      <c r="D51" s="37" t="s">
        <v>86</v>
      </c>
      <c r="E51" s="36" t="s">
        <v>123</v>
      </c>
      <c r="F51" s="38">
        <v>0.05106481481481481</v>
      </c>
      <c r="G51" s="16" t="str">
        <f t="shared" si="0"/>
        <v>5.27/km</v>
      </c>
      <c r="H51" s="17">
        <f t="shared" si="3"/>
        <v>0.010960648148148143</v>
      </c>
      <c r="I51" s="17">
        <f>F51-INDEX($F$4:$F$867,MATCH(D51,$D$4:$D$867,0))</f>
        <v>0.008854166666666663</v>
      </c>
    </row>
    <row r="52" spans="1:9" ht="15" customHeight="1">
      <c r="A52" s="15">
        <v>49</v>
      </c>
      <c r="B52" s="36" t="s">
        <v>164</v>
      </c>
      <c r="C52" s="36" t="s">
        <v>50</v>
      </c>
      <c r="D52" s="37" t="s">
        <v>71</v>
      </c>
      <c r="E52" s="36" t="s">
        <v>134</v>
      </c>
      <c r="F52" s="38">
        <v>0.05127314814814815</v>
      </c>
      <c r="G52" s="16" t="str">
        <f t="shared" si="0"/>
        <v>5.28/km</v>
      </c>
      <c r="H52" s="17">
        <f t="shared" si="3"/>
        <v>0.011168981481481481</v>
      </c>
      <c r="I52" s="17">
        <f>F52-INDEX($F$4:$F$867,MATCH(D52,$D$4:$D$867,0))</f>
        <v>0.011168981481481481</v>
      </c>
    </row>
    <row r="53" spans="1:9" ht="15" customHeight="1">
      <c r="A53" s="18">
        <v>50</v>
      </c>
      <c r="B53" s="48" t="s">
        <v>56</v>
      </c>
      <c r="C53" s="48" t="s">
        <v>38</v>
      </c>
      <c r="D53" s="49" t="s">
        <v>73</v>
      </c>
      <c r="E53" s="48" t="s">
        <v>13</v>
      </c>
      <c r="F53" s="50">
        <v>0.05144675925925926</v>
      </c>
      <c r="G53" s="19" t="str">
        <f t="shared" si="0"/>
        <v>5.29/km</v>
      </c>
      <c r="H53" s="21">
        <f t="shared" si="3"/>
        <v>0.011342592592592592</v>
      </c>
      <c r="I53" s="21">
        <f>F53-INDEX($F$4:$F$867,MATCH(D53,$D$4:$D$867,0))</f>
        <v>0.010717592592592598</v>
      </c>
    </row>
    <row r="54" spans="1:9" ht="15" customHeight="1">
      <c r="A54" s="15">
        <v>51</v>
      </c>
      <c r="B54" s="36" t="s">
        <v>165</v>
      </c>
      <c r="C54" s="36" t="s">
        <v>16</v>
      </c>
      <c r="D54" s="37" t="s">
        <v>117</v>
      </c>
      <c r="E54" s="36" t="s">
        <v>166</v>
      </c>
      <c r="F54" s="38">
        <v>0.051585648148148144</v>
      </c>
      <c r="G54" s="16" t="str">
        <f t="shared" si="0"/>
        <v>5.30/km</v>
      </c>
      <c r="H54" s="17">
        <f t="shared" si="3"/>
        <v>0.011481481481481474</v>
      </c>
      <c r="I54" s="17">
        <f>F54-INDEX($F$4:$F$867,MATCH(D54,$D$4:$D$867,0))</f>
        <v>0.005682870370370373</v>
      </c>
    </row>
    <row r="55" spans="1:9" ht="15" customHeight="1">
      <c r="A55" s="15">
        <v>52</v>
      </c>
      <c r="B55" s="36" t="s">
        <v>167</v>
      </c>
      <c r="C55" s="36" t="s">
        <v>168</v>
      </c>
      <c r="D55" s="37" t="s">
        <v>117</v>
      </c>
      <c r="E55" s="36" t="s">
        <v>126</v>
      </c>
      <c r="F55" s="38">
        <v>0.05162037037037037</v>
      </c>
      <c r="G55" s="16" t="str">
        <f t="shared" si="0"/>
        <v>5.30/km</v>
      </c>
      <c r="H55" s="17">
        <f t="shared" si="3"/>
        <v>0.011516203703703702</v>
      </c>
      <c r="I55" s="17">
        <f>F55-INDEX($F$4:$F$867,MATCH(D55,$D$4:$D$867,0))</f>
        <v>0.0057175925925926005</v>
      </c>
    </row>
    <row r="56" spans="1:9" ht="15" customHeight="1">
      <c r="A56" s="15">
        <v>53</v>
      </c>
      <c r="B56" s="36" t="s">
        <v>169</v>
      </c>
      <c r="C56" s="36" t="s">
        <v>170</v>
      </c>
      <c r="D56" s="37" t="s">
        <v>171</v>
      </c>
      <c r="E56" s="36" t="s">
        <v>155</v>
      </c>
      <c r="F56" s="38">
        <v>0.051898148148148145</v>
      </c>
      <c r="G56" s="16" t="str">
        <f t="shared" si="0"/>
        <v>5.32/km</v>
      </c>
      <c r="H56" s="17">
        <f t="shared" si="3"/>
        <v>0.011793981481481475</v>
      </c>
      <c r="I56" s="17">
        <f>F56-INDEX($F$4:$F$867,MATCH(D56,$D$4:$D$867,0))</f>
        <v>0</v>
      </c>
    </row>
    <row r="57" spans="1:9" ht="15" customHeight="1">
      <c r="A57" s="15">
        <v>54</v>
      </c>
      <c r="B57" s="36" t="s">
        <v>172</v>
      </c>
      <c r="C57" s="36" t="s">
        <v>42</v>
      </c>
      <c r="D57" s="37" t="s">
        <v>71</v>
      </c>
      <c r="E57" s="36" t="s">
        <v>148</v>
      </c>
      <c r="F57" s="38">
        <v>0.05203703703703704</v>
      </c>
      <c r="G57" s="16" t="str">
        <f t="shared" si="0"/>
        <v>5.33/km</v>
      </c>
      <c r="H57" s="17">
        <f t="shared" si="3"/>
        <v>0.011932870370370371</v>
      </c>
      <c r="I57" s="17">
        <f>F57-INDEX($F$4:$F$867,MATCH(D57,$D$4:$D$867,0))</f>
        <v>0.011932870370370371</v>
      </c>
    </row>
    <row r="58" spans="1:9" ht="15" customHeight="1">
      <c r="A58" s="15">
        <v>55</v>
      </c>
      <c r="B58" s="36" t="s">
        <v>173</v>
      </c>
      <c r="C58" s="36" t="s">
        <v>174</v>
      </c>
      <c r="D58" s="37" t="s">
        <v>79</v>
      </c>
      <c r="E58" s="36" t="s">
        <v>123</v>
      </c>
      <c r="F58" s="38">
        <v>0.052314814814814814</v>
      </c>
      <c r="G58" s="16" t="str">
        <f t="shared" si="0"/>
        <v>5.35/km</v>
      </c>
      <c r="H58" s="17">
        <f t="shared" si="3"/>
        <v>0.012210648148148144</v>
      </c>
      <c r="I58" s="17">
        <f>F58-INDEX($F$4:$F$867,MATCH(D58,$D$4:$D$867,0))</f>
        <v>0.010694444444444444</v>
      </c>
    </row>
    <row r="59" spans="1:9" ht="15" customHeight="1">
      <c r="A59" s="15">
        <v>56</v>
      </c>
      <c r="B59" s="36" t="s">
        <v>175</v>
      </c>
      <c r="C59" s="36" t="s">
        <v>54</v>
      </c>
      <c r="D59" s="37" t="s">
        <v>73</v>
      </c>
      <c r="E59" s="36" t="s">
        <v>46</v>
      </c>
      <c r="F59" s="38">
        <v>0.052465277777777784</v>
      </c>
      <c r="G59" s="16" t="str">
        <f t="shared" si="0"/>
        <v>5.36/km</v>
      </c>
      <c r="H59" s="17">
        <f t="shared" si="3"/>
        <v>0.012361111111111114</v>
      </c>
      <c r="I59" s="17">
        <f>F59-INDEX($F$4:$F$867,MATCH(D59,$D$4:$D$867,0))</f>
        <v>0.01173611111111112</v>
      </c>
    </row>
    <row r="60" spans="1:9" ht="15" customHeight="1">
      <c r="A60" s="15">
        <v>57</v>
      </c>
      <c r="B60" s="36" t="s">
        <v>176</v>
      </c>
      <c r="C60" s="36" t="s">
        <v>177</v>
      </c>
      <c r="D60" s="37" t="s">
        <v>171</v>
      </c>
      <c r="E60" s="36" t="s">
        <v>141</v>
      </c>
      <c r="F60" s="38">
        <v>0.052488425925925924</v>
      </c>
      <c r="G60" s="16" t="str">
        <f t="shared" si="0"/>
        <v>5.36/km</v>
      </c>
      <c r="H60" s="17">
        <f t="shared" si="3"/>
        <v>0.012384259259259255</v>
      </c>
      <c r="I60" s="17">
        <f>F60-INDEX($F$4:$F$867,MATCH(D60,$D$4:$D$867,0))</f>
        <v>0.0005902777777777798</v>
      </c>
    </row>
    <row r="61" spans="1:9" ht="15" customHeight="1">
      <c r="A61" s="15">
        <v>58</v>
      </c>
      <c r="B61" s="36" t="s">
        <v>178</v>
      </c>
      <c r="C61" s="36" t="s">
        <v>179</v>
      </c>
      <c r="D61" s="37" t="s">
        <v>73</v>
      </c>
      <c r="E61" s="36" t="s">
        <v>180</v>
      </c>
      <c r="F61" s="38">
        <v>0.05277777777777778</v>
      </c>
      <c r="G61" s="16" t="str">
        <f t="shared" si="0"/>
        <v>5.38/km</v>
      </c>
      <c r="H61" s="17">
        <f t="shared" si="3"/>
        <v>0.012673611111111108</v>
      </c>
      <c r="I61" s="17">
        <f>F61-INDEX($F$4:$F$867,MATCH(D61,$D$4:$D$867,0))</f>
        <v>0.012048611111111114</v>
      </c>
    </row>
    <row r="62" spans="1:9" ht="15" customHeight="1">
      <c r="A62" s="15">
        <v>59</v>
      </c>
      <c r="B62" s="36" t="s">
        <v>181</v>
      </c>
      <c r="C62" s="36" t="s">
        <v>57</v>
      </c>
      <c r="D62" s="37" t="s">
        <v>182</v>
      </c>
      <c r="E62" s="36" t="s">
        <v>180</v>
      </c>
      <c r="F62" s="38">
        <v>0.05278935185185185</v>
      </c>
      <c r="G62" s="16" t="str">
        <f t="shared" si="0"/>
        <v>5.38/km</v>
      </c>
      <c r="H62" s="17">
        <f t="shared" si="3"/>
        <v>0.012685185185185181</v>
      </c>
      <c r="I62" s="17">
        <f>F62-INDEX($F$4:$F$867,MATCH(D62,$D$4:$D$867,0))</f>
        <v>0</v>
      </c>
    </row>
    <row r="63" spans="1:9" ht="15" customHeight="1">
      <c r="A63" s="15">
        <v>60</v>
      </c>
      <c r="B63" s="36" t="s">
        <v>183</v>
      </c>
      <c r="C63" s="36" t="s">
        <v>19</v>
      </c>
      <c r="D63" s="37" t="s">
        <v>71</v>
      </c>
      <c r="E63" s="36" t="s">
        <v>97</v>
      </c>
      <c r="F63" s="38">
        <v>0.052800925925925925</v>
      </c>
      <c r="G63" s="16" t="str">
        <f t="shared" si="0"/>
        <v>5.38/km</v>
      </c>
      <c r="H63" s="17">
        <f t="shared" si="3"/>
        <v>0.012696759259259255</v>
      </c>
      <c r="I63" s="17">
        <f>F63-INDEX($F$4:$F$867,MATCH(D63,$D$4:$D$867,0))</f>
        <v>0.012696759259259255</v>
      </c>
    </row>
    <row r="64" spans="1:9" ht="15" customHeight="1">
      <c r="A64" s="15">
        <v>61</v>
      </c>
      <c r="B64" s="36" t="s">
        <v>184</v>
      </c>
      <c r="C64" s="36" t="s">
        <v>35</v>
      </c>
      <c r="D64" s="37" t="s">
        <v>79</v>
      </c>
      <c r="E64" s="36" t="s">
        <v>92</v>
      </c>
      <c r="F64" s="38">
        <v>0.0528125</v>
      </c>
      <c r="G64" s="16" t="str">
        <f t="shared" si="0"/>
        <v>5.38/km</v>
      </c>
      <c r="H64" s="17">
        <f t="shared" si="3"/>
        <v>0.012708333333333328</v>
      </c>
      <c r="I64" s="17">
        <f>F64-INDEX($F$4:$F$867,MATCH(D64,$D$4:$D$867,0))</f>
        <v>0.011192129629629628</v>
      </c>
    </row>
    <row r="65" spans="1:9" ht="15" customHeight="1">
      <c r="A65" s="15">
        <v>62</v>
      </c>
      <c r="B65" s="36" t="s">
        <v>185</v>
      </c>
      <c r="C65" s="36" t="s">
        <v>44</v>
      </c>
      <c r="D65" s="37" t="s">
        <v>130</v>
      </c>
      <c r="E65" s="36" t="s">
        <v>134</v>
      </c>
      <c r="F65" s="38">
        <v>0.05282407407407408</v>
      </c>
      <c r="G65" s="16" t="str">
        <f t="shared" si="0"/>
        <v>5.38/km</v>
      </c>
      <c r="H65" s="17">
        <f t="shared" si="3"/>
        <v>0.012719907407407409</v>
      </c>
      <c r="I65" s="17">
        <f>F65-INDEX($F$4:$F$867,MATCH(D65,$D$4:$D$867,0))</f>
        <v>0.006319444444444454</v>
      </c>
    </row>
    <row r="66" spans="1:9" ht="15" customHeight="1">
      <c r="A66" s="15">
        <v>63</v>
      </c>
      <c r="B66" s="36" t="s">
        <v>186</v>
      </c>
      <c r="C66" s="36" t="s">
        <v>27</v>
      </c>
      <c r="D66" s="37" t="s">
        <v>117</v>
      </c>
      <c r="E66" s="36" t="s">
        <v>155</v>
      </c>
      <c r="F66" s="38">
        <v>0.05282407407407408</v>
      </c>
      <c r="G66" s="16" t="str">
        <f t="shared" si="0"/>
        <v>5.38/km</v>
      </c>
      <c r="H66" s="17">
        <f t="shared" si="3"/>
        <v>0.012719907407407409</v>
      </c>
      <c r="I66" s="17">
        <f>F66-INDEX($F$4:$F$867,MATCH(D66,$D$4:$D$867,0))</f>
        <v>0.006921296296296307</v>
      </c>
    </row>
    <row r="67" spans="1:9" ht="15" customHeight="1">
      <c r="A67" s="15">
        <v>64</v>
      </c>
      <c r="B67" s="36" t="s">
        <v>187</v>
      </c>
      <c r="C67" s="36" t="s">
        <v>188</v>
      </c>
      <c r="D67" s="37" t="s">
        <v>71</v>
      </c>
      <c r="E67" s="36" t="s">
        <v>123</v>
      </c>
      <c r="F67" s="38">
        <v>0.052835648148148145</v>
      </c>
      <c r="G67" s="16" t="str">
        <f t="shared" si="0"/>
        <v>5.38/km</v>
      </c>
      <c r="H67" s="17">
        <f t="shared" si="3"/>
        <v>0.012731481481481476</v>
      </c>
      <c r="I67" s="17">
        <f>F67-INDEX($F$4:$F$867,MATCH(D67,$D$4:$D$867,0))</f>
        <v>0.012731481481481476</v>
      </c>
    </row>
    <row r="68" spans="1:9" ht="15" customHeight="1">
      <c r="A68" s="15">
        <v>65</v>
      </c>
      <c r="B68" s="36" t="s">
        <v>189</v>
      </c>
      <c r="C68" s="36" t="s">
        <v>41</v>
      </c>
      <c r="D68" s="37" t="s">
        <v>86</v>
      </c>
      <c r="E68" s="36" t="s">
        <v>190</v>
      </c>
      <c r="F68" s="38">
        <v>0.052835648148148145</v>
      </c>
      <c r="G68" s="16" t="str">
        <f aca="true" t="shared" si="4" ref="G68:G120">TEXT(INT((HOUR(F68)*3600+MINUTE(F68)*60+SECOND(F68))/$I$2/60),"0")&amp;"."&amp;TEXT(MOD((HOUR(F68)*3600+MINUTE(F68)*60+SECOND(F68))/$I$2,60),"00")&amp;"/km"</f>
        <v>5.38/km</v>
      </c>
      <c r="H68" s="17">
        <f t="shared" si="3"/>
        <v>0.012731481481481476</v>
      </c>
      <c r="I68" s="17">
        <f>F68-INDEX($F$4:$F$867,MATCH(D68,$D$4:$D$867,0))</f>
        <v>0.010624999999999996</v>
      </c>
    </row>
    <row r="69" spans="1:9" ht="15" customHeight="1">
      <c r="A69" s="15">
        <v>66</v>
      </c>
      <c r="B69" s="36" t="s">
        <v>191</v>
      </c>
      <c r="C69" s="36" t="s">
        <v>192</v>
      </c>
      <c r="D69" s="37" t="s">
        <v>117</v>
      </c>
      <c r="E69" s="36" t="s">
        <v>193</v>
      </c>
      <c r="F69" s="38">
        <v>0.05284722222222222</v>
      </c>
      <c r="G69" s="16" t="str">
        <f t="shared" si="4"/>
        <v>5.38/km</v>
      </c>
      <c r="H69" s="17">
        <f t="shared" si="3"/>
        <v>0.01274305555555555</v>
      </c>
      <c r="I69" s="17">
        <f>F69-INDEX($F$4:$F$867,MATCH(D69,$D$4:$D$867,0))</f>
        <v>0.0069444444444444475</v>
      </c>
    </row>
    <row r="70" spans="1:9" ht="15" customHeight="1">
      <c r="A70" s="15">
        <v>67</v>
      </c>
      <c r="B70" s="36" t="s">
        <v>194</v>
      </c>
      <c r="C70" s="36" t="s">
        <v>14</v>
      </c>
      <c r="D70" s="37" t="s">
        <v>79</v>
      </c>
      <c r="E70" s="36" t="s">
        <v>74</v>
      </c>
      <c r="F70" s="38">
        <v>0.0528587962962963</v>
      </c>
      <c r="G70" s="16" t="str">
        <f t="shared" si="4"/>
        <v>5.38/km</v>
      </c>
      <c r="H70" s="17">
        <f t="shared" si="3"/>
        <v>0.01275462962962963</v>
      </c>
      <c r="I70" s="17">
        <f>F70-INDEX($F$4:$F$867,MATCH(D70,$D$4:$D$867,0))</f>
        <v>0.01123842592592593</v>
      </c>
    </row>
    <row r="71" spans="1:9" ht="15" customHeight="1">
      <c r="A71" s="15">
        <v>68</v>
      </c>
      <c r="B71" s="36" t="s">
        <v>195</v>
      </c>
      <c r="C71" s="36" t="s">
        <v>36</v>
      </c>
      <c r="D71" s="37" t="s">
        <v>117</v>
      </c>
      <c r="E71" s="36" t="s">
        <v>74</v>
      </c>
      <c r="F71" s="38">
        <v>0.05287037037037037</v>
      </c>
      <c r="G71" s="16" t="str">
        <f t="shared" si="4"/>
        <v>5.38/km</v>
      </c>
      <c r="H71" s="17">
        <f t="shared" si="3"/>
        <v>0.012766203703703703</v>
      </c>
      <c r="I71" s="17">
        <f>F71-INDEX($F$4:$F$867,MATCH(D71,$D$4:$D$867,0))</f>
        <v>0.006967592592592602</v>
      </c>
    </row>
    <row r="72" spans="1:9" ht="15" customHeight="1">
      <c r="A72" s="15">
        <v>69</v>
      </c>
      <c r="B72" s="36" t="s">
        <v>196</v>
      </c>
      <c r="C72" s="36" t="s">
        <v>20</v>
      </c>
      <c r="D72" s="37" t="s">
        <v>71</v>
      </c>
      <c r="E72" s="36" t="s">
        <v>197</v>
      </c>
      <c r="F72" s="38">
        <v>0.05288194444444444</v>
      </c>
      <c r="G72" s="16" t="str">
        <f t="shared" si="4"/>
        <v>5.38/km</v>
      </c>
      <c r="H72" s="17">
        <f t="shared" si="3"/>
        <v>0.01277777777777777</v>
      </c>
      <c r="I72" s="17">
        <f>F72-INDEX($F$4:$F$867,MATCH(D72,$D$4:$D$867,0))</f>
        <v>0.01277777777777777</v>
      </c>
    </row>
    <row r="73" spans="1:9" ht="15" customHeight="1">
      <c r="A73" s="15">
        <v>70</v>
      </c>
      <c r="B73" s="36" t="s">
        <v>198</v>
      </c>
      <c r="C73" s="36" t="s">
        <v>21</v>
      </c>
      <c r="D73" s="37" t="s">
        <v>86</v>
      </c>
      <c r="E73" s="36" t="s">
        <v>123</v>
      </c>
      <c r="F73" s="38">
        <v>0.05289351851851851</v>
      </c>
      <c r="G73" s="16" t="str">
        <f t="shared" si="4"/>
        <v>5.39/km</v>
      </c>
      <c r="H73" s="17">
        <f t="shared" si="3"/>
        <v>0.012789351851851843</v>
      </c>
      <c r="I73" s="17">
        <f>F73-INDEX($F$4:$F$867,MATCH(D73,$D$4:$D$867,0))</f>
        <v>0.010682870370370363</v>
      </c>
    </row>
    <row r="74" spans="1:9" ht="15" customHeight="1">
      <c r="A74" s="15">
        <v>71</v>
      </c>
      <c r="B74" s="36" t="s">
        <v>199</v>
      </c>
      <c r="C74" s="36" t="s">
        <v>24</v>
      </c>
      <c r="D74" s="37" t="s">
        <v>130</v>
      </c>
      <c r="E74" s="36" t="s">
        <v>123</v>
      </c>
      <c r="F74" s="38">
        <v>0.05289351851851851</v>
      </c>
      <c r="G74" s="16" t="str">
        <f t="shared" si="4"/>
        <v>5.39/km</v>
      </c>
      <c r="H74" s="17">
        <f t="shared" si="3"/>
        <v>0.012789351851851843</v>
      </c>
      <c r="I74" s="17">
        <f>F74-INDEX($F$4:$F$867,MATCH(D74,$D$4:$D$867,0))</f>
        <v>0.006388888888888888</v>
      </c>
    </row>
    <row r="75" spans="1:9" ht="15" customHeight="1">
      <c r="A75" s="15">
        <v>72</v>
      </c>
      <c r="B75" s="36" t="s">
        <v>53</v>
      </c>
      <c r="C75" s="36" t="s">
        <v>37</v>
      </c>
      <c r="D75" s="37" t="s">
        <v>130</v>
      </c>
      <c r="E75" s="36" t="s">
        <v>123</v>
      </c>
      <c r="F75" s="38">
        <v>0.052905092592592594</v>
      </c>
      <c r="G75" s="16" t="str">
        <f t="shared" si="4"/>
        <v>5.39/km</v>
      </c>
      <c r="H75" s="17">
        <f t="shared" si="3"/>
        <v>0.012800925925925924</v>
      </c>
      <c r="I75" s="17">
        <f>F75-INDEX($F$4:$F$867,MATCH(D75,$D$4:$D$867,0))</f>
        <v>0.006400462962962969</v>
      </c>
    </row>
    <row r="76" spans="1:9" ht="15" customHeight="1">
      <c r="A76" s="15">
        <v>73</v>
      </c>
      <c r="B76" s="36" t="s">
        <v>200</v>
      </c>
      <c r="C76" s="36" t="s">
        <v>39</v>
      </c>
      <c r="D76" s="37" t="s">
        <v>86</v>
      </c>
      <c r="E76" s="36" t="s">
        <v>201</v>
      </c>
      <c r="F76" s="38">
        <v>0.05291666666666667</v>
      </c>
      <c r="G76" s="16" t="str">
        <f t="shared" si="4"/>
        <v>5.39/km</v>
      </c>
      <c r="H76" s="17">
        <f t="shared" si="3"/>
        <v>0.012812499999999998</v>
      </c>
      <c r="I76" s="17">
        <f>F76-INDEX($F$4:$F$867,MATCH(D76,$D$4:$D$867,0))</f>
        <v>0.010706018518518517</v>
      </c>
    </row>
    <row r="77" spans="1:9" ht="15" customHeight="1">
      <c r="A77" s="15">
        <v>74</v>
      </c>
      <c r="B77" s="36" t="s">
        <v>202</v>
      </c>
      <c r="C77" s="36" t="s">
        <v>35</v>
      </c>
      <c r="D77" s="37" t="s">
        <v>79</v>
      </c>
      <c r="E77" s="36" t="s">
        <v>155</v>
      </c>
      <c r="F77" s="38">
        <v>0.053009259259259256</v>
      </c>
      <c r="G77" s="16" t="str">
        <f t="shared" si="4"/>
        <v>5.39/km</v>
      </c>
      <c r="H77" s="17">
        <f t="shared" si="3"/>
        <v>0.012905092592592586</v>
      </c>
      <c r="I77" s="17">
        <f>F77-INDEX($F$4:$F$867,MATCH(D77,$D$4:$D$867,0))</f>
        <v>0.011388888888888886</v>
      </c>
    </row>
    <row r="78" spans="1:9" ht="15" customHeight="1">
      <c r="A78" s="15">
        <v>75</v>
      </c>
      <c r="B78" s="36" t="s">
        <v>203</v>
      </c>
      <c r="C78" s="36" t="s">
        <v>204</v>
      </c>
      <c r="D78" s="37" t="s">
        <v>117</v>
      </c>
      <c r="E78" s="36" t="s">
        <v>205</v>
      </c>
      <c r="F78" s="38">
        <v>0.05302083333333333</v>
      </c>
      <c r="G78" s="16" t="str">
        <f t="shared" si="4"/>
        <v>5.39/km</v>
      </c>
      <c r="H78" s="17">
        <f t="shared" si="3"/>
        <v>0.01291666666666666</v>
      </c>
      <c r="I78" s="17">
        <f>F78-INDEX($F$4:$F$867,MATCH(D78,$D$4:$D$867,0))</f>
        <v>0.007118055555555558</v>
      </c>
    </row>
    <row r="79" spans="1:9" ht="15" customHeight="1">
      <c r="A79" s="15">
        <v>76</v>
      </c>
      <c r="B79" s="36" t="s">
        <v>206</v>
      </c>
      <c r="C79" s="36" t="s">
        <v>28</v>
      </c>
      <c r="D79" s="37" t="s">
        <v>86</v>
      </c>
      <c r="E79" s="36" t="s">
        <v>207</v>
      </c>
      <c r="F79" s="38">
        <v>0.0537037037037037</v>
      </c>
      <c r="G79" s="16" t="str">
        <f t="shared" si="4"/>
        <v>5.44/km</v>
      </c>
      <c r="H79" s="17">
        <f t="shared" si="3"/>
        <v>0.013599537037037028</v>
      </c>
      <c r="I79" s="17">
        <f>F79-INDEX($F$4:$F$867,MATCH(D79,$D$4:$D$867,0))</f>
        <v>0.011493055555555548</v>
      </c>
    </row>
    <row r="80" spans="1:9" ht="15" customHeight="1">
      <c r="A80" s="15">
        <v>77</v>
      </c>
      <c r="B80" s="36" t="s">
        <v>208</v>
      </c>
      <c r="C80" s="36" t="s">
        <v>20</v>
      </c>
      <c r="D80" s="37" t="s">
        <v>86</v>
      </c>
      <c r="E80" s="36" t="s">
        <v>11</v>
      </c>
      <c r="F80" s="38">
        <v>0.05439814814814815</v>
      </c>
      <c r="G80" s="16" t="str">
        <f t="shared" si="4"/>
        <v>5.48/km</v>
      </c>
      <c r="H80" s="17">
        <f t="shared" si="3"/>
        <v>0.014293981481481477</v>
      </c>
      <c r="I80" s="17">
        <f>F80-INDEX($F$4:$F$867,MATCH(D80,$D$4:$D$867,0))</f>
        <v>0.012187499999999997</v>
      </c>
    </row>
    <row r="81" spans="1:9" ht="15" customHeight="1">
      <c r="A81" s="15">
        <v>78</v>
      </c>
      <c r="B81" s="36" t="s">
        <v>209</v>
      </c>
      <c r="C81" s="36" t="s">
        <v>210</v>
      </c>
      <c r="D81" s="37" t="s">
        <v>140</v>
      </c>
      <c r="E81" s="36" t="s">
        <v>111</v>
      </c>
      <c r="F81" s="38">
        <v>0.054814814814814816</v>
      </c>
      <c r="G81" s="16" t="str">
        <f t="shared" si="4"/>
        <v>5.51/km</v>
      </c>
      <c r="H81" s="17">
        <f t="shared" si="3"/>
        <v>0.014710648148148146</v>
      </c>
      <c r="I81" s="17">
        <f>F81-INDEX($F$4:$F$867,MATCH(D81,$D$4:$D$867,0))</f>
        <v>0.007395833333333331</v>
      </c>
    </row>
    <row r="82" spans="1:9" ht="15" customHeight="1">
      <c r="A82" s="15">
        <v>79</v>
      </c>
      <c r="B82" s="36" t="s">
        <v>211</v>
      </c>
      <c r="C82" s="36" t="s">
        <v>64</v>
      </c>
      <c r="D82" s="37" t="s">
        <v>140</v>
      </c>
      <c r="E82" s="36" t="s">
        <v>111</v>
      </c>
      <c r="F82" s="38">
        <v>0.05559027777777778</v>
      </c>
      <c r="G82" s="16" t="str">
        <f t="shared" si="4"/>
        <v>5.56/km</v>
      </c>
      <c r="H82" s="17">
        <f t="shared" si="3"/>
        <v>0.01548611111111111</v>
      </c>
      <c r="I82" s="17">
        <f>F82-INDEX($F$4:$F$867,MATCH(D82,$D$4:$D$867,0))</f>
        <v>0.008171296296296295</v>
      </c>
    </row>
    <row r="83" spans="1:9" ht="15" customHeight="1">
      <c r="A83" s="15">
        <v>80</v>
      </c>
      <c r="B83" s="36" t="s">
        <v>212</v>
      </c>
      <c r="C83" s="36" t="s">
        <v>41</v>
      </c>
      <c r="D83" s="37" t="s">
        <v>71</v>
      </c>
      <c r="E83" s="36" t="s">
        <v>213</v>
      </c>
      <c r="F83" s="38">
        <v>0.05578703703703703</v>
      </c>
      <c r="G83" s="16" t="str">
        <f t="shared" si="4"/>
        <v>5.57/km</v>
      </c>
      <c r="H83" s="17">
        <f t="shared" si="3"/>
        <v>0.01568287037037036</v>
      </c>
      <c r="I83" s="17">
        <f>F83-INDEX($F$4:$F$867,MATCH(D83,$D$4:$D$867,0))</f>
        <v>0.01568287037037036</v>
      </c>
    </row>
    <row r="84" spans="1:9" ht="15" customHeight="1">
      <c r="A84" s="15">
        <v>81</v>
      </c>
      <c r="B84" s="36" t="s">
        <v>214</v>
      </c>
      <c r="C84" s="36" t="s">
        <v>215</v>
      </c>
      <c r="D84" s="37" t="s">
        <v>107</v>
      </c>
      <c r="E84" s="36" t="s">
        <v>134</v>
      </c>
      <c r="F84" s="38">
        <v>0.05597222222222222</v>
      </c>
      <c r="G84" s="16" t="str">
        <f t="shared" si="4"/>
        <v>5.58/km</v>
      </c>
      <c r="H84" s="17">
        <f t="shared" si="3"/>
        <v>0.015868055555555552</v>
      </c>
      <c r="I84" s="17">
        <f>F84-INDEX($F$4:$F$867,MATCH(D84,$D$4:$D$867,0))</f>
        <v>0.011145833333333327</v>
      </c>
    </row>
    <row r="85" spans="1:9" ht="15" customHeight="1">
      <c r="A85" s="15">
        <v>82</v>
      </c>
      <c r="B85" s="36" t="s">
        <v>124</v>
      </c>
      <c r="C85" s="36" t="s">
        <v>27</v>
      </c>
      <c r="D85" s="37" t="s">
        <v>130</v>
      </c>
      <c r="E85" s="36" t="s">
        <v>46</v>
      </c>
      <c r="F85" s="38">
        <v>0.05668981481481481</v>
      </c>
      <c r="G85" s="16" t="str">
        <f t="shared" si="4"/>
        <v>6.03/km</v>
      </c>
      <c r="H85" s="17">
        <f t="shared" si="3"/>
        <v>0.01658564814814814</v>
      </c>
      <c r="I85" s="17">
        <f>F85-INDEX($F$4:$F$867,MATCH(D85,$D$4:$D$867,0))</f>
        <v>0.010185185185185186</v>
      </c>
    </row>
    <row r="86" spans="1:9" ht="15" customHeight="1">
      <c r="A86" s="15">
        <v>83</v>
      </c>
      <c r="B86" s="36" t="s">
        <v>216</v>
      </c>
      <c r="C86" s="36" t="s">
        <v>29</v>
      </c>
      <c r="D86" s="37" t="s">
        <v>130</v>
      </c>
      <c r="E86" s="36" t="s">
        <v>217</v>
      </c>
      <c r="F86" s="38">
        <v>0.056712962962962965</v>
      </c>
      <c r="G86" s="16" t="str">
        <f t="shared" si="4"/>
        <v>6.03/km</v>
      </c>
      <c r="H86" s="17">
        <f t="shared" si="3"/>
        <v>0.016608796296296295</v>
      </c>
      <c r="I86" s="17">
        <f>F86-INDEX($F$4:$F$867,MATCH(D86,$D$4:$D$867,0))</f>
        <v>0.01020833333333334</v>
      </c>
    </row>
    <row r="87" spans="1:9" ht="15" customHeight="1">
      <c r="A87" s="15">
        <v>84</v>
      </c>
      <c r="B87" s="36" t="s">
        <v>218</v>
      </c>
      <c r="C87" s="36" t="s">
        <v>33</v>
      </c>
      <c r="D87" s="37" t="s">
        <v>73</v>
      </c>
      <c r="E87" s="36" t="s">
        <v>219</v>
      </c>
      <c r="F87" s="38">
        <v>0.056747685185185186</v>
      </c>
      <c r="G87" s="16" t="str">
        <f t="shared" si="4"/>
        <v>6.03/km</v>
      </c>
      <c r="H87" s="17">
        <f t="shared" si="3"/>
        <v>0.016643518518518516</v>
      </c>
      <c r="I87" s="17">
        <f>F87-INDEX($F$4:$F$867,MATCH(D87,$D$4:$D$867,0))</f>
        <v>0.016018518518518522</v>
      </c>
    </row>
    <row r="88" spans="1:9" ht="15" customHeight="1">
      <c r="A88" s="15">
        <v>85</v>
      </c>
      <c r="B88" s="36" t="s">
        <v>220</v>
      </c>
      <c r="C88" s="36" t="s">
        <v>34</v>
      </c>
      <c r="D88" s="37" t="s">
        <v>71</v>
      </c>
      <c r="E88" s="36" t="s">
        <v>123</v>
      </c>
      <c r="F88" s="38">
        <v>0.05679398148148148</v>
      </c>
      <c r="G88" s="16" t="str">
        <f t="shared" si="4"/>
        <v>6.03/km</v>
      </c>
      <c r="H88" s="17">
        <f t="shared" si="3"/>
        <v>0.01668981481481481</v>
      </c>
      <c r="I88" s="17">
        <f>F88-INDEX($F$4:$F$867,MATCH(D88,$D$4:$D$867,0))</f>
        <v>0.01668981481481481</v>
      </c>
    </row>
    <row r="89" spans="1:9" ht="15" customHeight="1">
      <c r="A89" s="15">
        <v>86</v>
      </c>
      <c r="B89" s="36" t="s">
        <v>221</v>
      </c>
      <c r="C89" s="36" t="s">
        <v>18</v>
      </c>
      <c r="D89" s="37" t="s">
        <v>73</v>
      </c>
      <c r="E89" s="36" t="s">
        <v>111</v>
      </c>
      <c r="F89" s="38">
        <v>0.05694444444444444</v>
      </c>
      <c r="G89" s="16" t="str">
        <f t="shared" si="4"/>
        <v>6.04/km</v>
      </c>
      <c r="H89" s="17">
        <f t="shared" si="3"/>
        <v>0.016840277777777773</v>
      </c>
      <c r="I89" s="17">
        <f>F89-INDEX($F$4:$F$867,MATCH(D89,$D$4:$D$867,0))</f>
        <v>0.01621527777777778</v>
      </c>
    </row>
    <row r="90" spans="1:9" ht="15" customHeight="1">
      <c r="A90" s="15">
        <v>87</v>
      </c>
      <c r="B90" s="36" t="s">
        <v>222</v>
      </c>
      <c r="C90" s="36" t="s">
        <v>25</v>
      </c>
      <c r="D90" s="37" t="s">
        <v>223</v>
      </c>
      <c r="E90" s="36" t="s">
        <v>197</v>
      </c>
      <c r="F90" s="38">
        <v>0.05731481481481482</v>
      </c>
      <c r="G90" s="16" t="str">
        <f t="shared" si="4"/>
        <v>6.07/km</v>
      </c>
      <c r="H90" s="17">
        <f t="shared" si="3"/>
        <v>0.01721064814814815</v>
      </c>
      <c r="I90" s="17">
        <f>F90-INDEX($F$4:$F$867,MATCH(D90,$D$4:$D$867,0))</f>
        <v>0</v>
      </c>
    </row>
    <row r="91" spans="1:9" ht="15" customHeight="1">
      <c r="A91" s="15">
        <v>88</v>
      </c>
      <c r="B91" s="36" t="s">
        <v>224</v>
      </c>
      <c r="C91" s="36" t="s">
        <v>21</v>
      </c>
      <c r="D91" s="37" t="s">
        <v>73</v>
      </c>
      <c r="E91" s="36" t="s">
        <v>12</v>
      </c>
      <c r="F91" s="38">
        <v>0.05740740740740741</v>
      </c>
      <c r="G91" s="16" t="str">
        <f t="shared" si="4"/>
        <v>6.07/km</v>
      </c>
      <c r="H91" s="17">
        <f t="shared" si="3"/>
        <v>0.017303240740740737</v>
      </c>
      <c r="I91" s="17">
        <f>F91-INDEX($F$4:$F$867,MATCH(D91,$D$4:$D$867,0))</f>
        <v>0.016678240740740743</v>
      </c>
    </row>
    <row r="92" spans="1:9" ht="15" customHeight="1">
      <c r="A92" s="15">
        <v>89</v>
      </c>
      <c r="B92" s="36" t="s">
        <v>225</v>
      </c>
      <c r="C92" s="36" t="s">
        <v>226</v>
      </c>
      <c r="D92" s="37" t="s">
        <v>86</v>
      </c>
      <c r="E92" s="36" t="s">
        <v>97</v>
      </c>
      <c r="F92" s="38">
        <v>0.057638888888888885</v>
      </c>
      <c r="G92" s="16" t="str">
        <f t="shared" si="4"/>
        <v>6.09/km</v>
      </c>
      <c r="H92" s="17">
        <f t="shared" si="3"/>
        <v>0.017534722222222215</v>
      </c>
      <c r="I92" s="17">
        <f>F92-INDEX($F$4:$F$867,MATCH(D92,$D$4:$D$867,0))</f>
        <v>0.015428240740740735</v>
      </c>
    </row>
    <row r="93" spans="1:9" ht="15" customHeight="1">
      <c r="A93" s="15">
        <v>90</v>
      </c>
      <c r="B93" s="36" t="s">
        <v>227</v>
      </c>
      <c r="C93" s="36" t="s">
        <v>228</v>
      </c>
      <c r="D93" s="37" t="s">
        <v>229</v>
      </c>
      <c r="E93" s="36" t="s">
        <v>111</v>
      </c>
      <c r="F93" s="38">
        <v>0.05768518518518518</v>
      </c>
      <c r="G93" s="16" t="str">
        <f t="shared" si="4"/>
        <v>6.09/km</v>
      </c>
      <c r="H93" s="17">
        <f t="shared" si="3"/>
        <v>0.01758101851851851</v>
      </c>
      <c r="I93" s="17">
        <f>F93-INDEX($F$4:$F$867,MATCH(D93,$D$4:$D$867,0))</f>
        <v>0</v>
      </c>
    </row>
    <row r="94" spans="1:9" ht="15" customHeight="1">
      <c r="A94" s="15">
        <v>91</v>
      </c>
      <c r="B94" s="36" t="s">
        <v>230</v>
      </c>
      <c r="C94" s="36" t="s">
        <v>42</v>
      </c>
      <c r="D94" s="37" t="s">
        <v>96</v>
      </c>
      <c r="E94" s="36" t="s">
        <v>74</v>
      </c>
      <c r="F94" s="38">
        <v>0.057731481481481474</v>
      </c>
      <c r="G94" s="16" t="str">
        <f t="shared" si="4"/>
        <v>6.09/km</v>
      </c>
      <c r="H94" s="17">
        <f t="shared" si="3"/>
        <v>0.017627314814814804</v>
      </c>
      <c r="I94" s="17">
        <f>F94-INDEX($F$4:$F$867,MATCH(D94,$D$4:$D$867,0))</f>
        <v>0.014097222222222212</v>
      </c>
    </row>
    <row r="95" spans="1:9" ht="15" customHeight="1">
      <c r="A95" s="15">
        <v>92</v>
      </c>
      <c r="B95" s="36" t="s">
        <v>231</v>
      </c>
      <c r="C95" s="36" t="s">
        <v>33</v>
      </c>
      <c r="D95" s="37" t="s">
        <v>73</v>
      </c>
      <c r="E95" s="36" t="s">
        <v>46</v>
      </c>
      <c r="F95" s="38">
        <v>0.057789351851851856</v>
      </c>
      <c r="G95" s="16" t="str">
        <f t="shared" si="4"/>
        <v>6.10/km</v>
      </c>
      <c r="H95" s="17">
        <f t="shared" si="3"/>
        <v>0.017685185185185186</v>
      </c>
      <c r="I95" s="17">
        <f>F95-INDEX($F$4:$F$867,MATCH(D95,$D$4:$D$867,0))</f>
        <v>0.017060185185185192</v>
      </c>
    </row>
    <row r="96" spans="1:9" ht="15" customHeight="1">
      <c r="A96" s="15">
        <v>93</v>
      </c>
      <c r="B96" s="36" t="s">
        <v>232</v>
      </c>
      <c r="C96" s="36" t="s">
        <v>17</v>
      </c>
      <c r="D96" s="37" t="s">
        <v>130</v>
      </c>
      <c r="E96" s="36" t="s">
        <v>134</v>
      </c>
      <c r="F96" s="38">
        <v>0.05780092592592593</v>
      </c>
      <c r="G96" s="16" t="str">
        <f t="shared" si="4"/>
        <v>6.10/km</v>
      </c>
      <c r="H96" s="17">
        <f t="shared" si="3"/>
        <v>0.01769675925925926</v>
      </c>
      <c r="I96" s="17">
        <f>F96-INDEX($F$4:$F$867,MATCH(D96,$D$4:$D$867,0))</f>
        <v>0.011296296296296304</v>
      </c>
    </row>
    <row r="97" spans="1:9" ht="15" customHeight="1">
      <c r="A97" s="15">
        <v>94</v>
      </c>
      <c r="B97" s="36" t="s">
        <v>233</v>
      </c>
      <c r="C97" s="36" t="s">
        <v>38</v>
      </c>
      <c r="D97" s="37" t="s">
        <v>71</v>
      </c>
      <c r="E97" s="36" t="s">
        <v>155</v>
      </c>
      <c r="F97" s="38">
        <v>0.0578125</v>
      </c>
      <c r="G97" s="16" t="str">
        <f t="shared" si="4"/>
        <v>6.10/km</v>
      </c>
      <c r="H97" s="17">
        <f t="shared" si="3"/>
        <v>0.017708333333333333</v>
      </c>
      <c r="I97" s="17">
        <f>F97-INDEX($F$4:$F$867,MATCH(D97,$D$4:$D$867,0))</f>
        <v>0.017708333333333333</v>
      </c>
    </row>
    <row r="98" spans="1:9" ht="15" customHeight="1">
      <c r="A98" s="15">
        <v>95</v>
      </c>
      <c r="B98" s="36" t="s">
        <v>234</v>
      </c>
      <c r="C98" s="36" t="s">
        <v>235</v>
      </c>
      <c r="D98" s="37" t="s">
        <v>130</v>
      </c>
      <c r="E98" s="36" t="s">
        <v>123</v>
      </c>
      <c r="F98" s="38">
        <v>0.05800925925925926</v>
      </c>
      <c r="G98" s="16" t="str">
        <f t="shared" si="4"/>
        <v>6.11/km</v>
      </c>
      <c r="H98" s="17">
        <f t="shared" si="3"/>
        <v>0.01790509259259259</v>
      </c>
      <c r="I98" s="17">
        <f>F98-INDEX($F$4:$F$867,MATCH(D98,$D$4:$D$867,0))</f>
        <v>0.011504629629629635</v>
      </c>
    </row>
    <row r="99" spans="1:9" ht="15" customHeight="1">
      <c r="A99" s="15">
        <v>96</v>
      </c>
      <c r="B99" s="36" t="s">
        <v>234</v>
      </c>
      <c r="C99" s="36" t="s">
        <v>66</v>
      </c>
      <c r="D99" s="37" t="s">
        <v>71</v>
      </c>
      <c r="E99" s="36" t="s">
        <v>236</v>
      </c>
      <c r="F99" s="38">
        <v>0.05821759259259259</v>
      </c>
      <c r="G99" s="16" t="str">
        <f t="shared" si="4"/>
        <v>6.13/km</v>
      </c>
      <c r="H99" s="17">
        <f t="shared" si="3"/>
        <v>0.01811342592592592</v>
      </c>
      <c r="I99" s="17">
        <f>F99-INDEX($F$4:$F$867,MATCH(D99,$D$4:$D$867,0))</f>
        <v>0.01811342592592592</v>
      </c>
    </row>
    <row r="100" spans="1:9" ht="15" customHeight="1">
      <c r="A100" s="15">
        <v>97</v>
      </c>
      <c r="B100" s="36" t="s">
        <v>237</v>
      </c>
      <c r="C100" s="36" t="s">
        <v>35</v>
      </c>
      <c r="D100" s="37" t="s">
        <v>71</v>
      </c>
      <c r="E100" s="36" t="s">
        <v>213</v>
      </c>
      <c r="F100" s="38">
        <v>0.05850694444444445</v>
      </c>
      <c r="G100" s="16" t="str">
        <f t="shared" si="4"/>
        <v>6.14/km</v>
      </c>
      <c r="H100" s="17">
        <f t="shared" si="3"/>
        <v>0.018402777777777782</v>
      </c>
      <c r="I100" s="17">
        <f>F100-INDEX($F$4:$F$867,MATCH(D100,$D$4:$D$867,0))</f>
        <v>0.018402777777777782</v>
      </c>
    </row>
    <row r="101" spans="1:9" ht="15" customHeight="1">
      <c r="A101" s="15">
        <v>98</v>
      </c>
      <c r="B101" s="36" t="s">
        <v>238</v>
      </c>
      <c r="C101" s="36" t="s">
        <v>19</v>
      </c>
      <c r="D101" s="37" t="s">
        <v>130</v>
      </c>
      <c r="E101" s="36" t="s">
        <v>123</v>
      </c>
      <c r="F101" s="38">
        <v>0.05856481481481481</v>
      </c>
      <c r="G101" s="16" t="str">
        <f t="shared" si="4"/>
        <v>6.15/km</v>
      </c>
      <c r="H101" s="17">
        <f t="shared" si="3"/>
        <v>0.018460648148148143</v>
      </c>
      <c r="I101" s="17">
        <f>F101-INDEX($F$4:$F$867,MATCH(D101,$D$4:$D$867,0))</f>
        <v>0.012060185185185188</v>
      </c>
    </row>
    <row r="102" spans="1:9" ht="15" customHeight="1">
      <c r="A102" s="15">
        <v>99</v>
      </c>
      <c r="B102" s="36" t="s">
        <v>239</v>
      </c>
      <c r="C102" s="36" t="s">
        <v>240</v>
      </c>
      <c r="D102" s="37" t="s">
        <v>140</v>
      </c>
      <c r="E102" s="36" t="s">
        <v>213</v>
      </c>
      <c r="F102" s="38">
        <v>0.05875</v>
      </c>
      <c r="G102" s="16" t="str">
        <f t="shared" si="4"/>
        <v>6.16/km</v>
      </c>
      <c r="H102" s="17">
        <f t="shared" si="3"/>
        <v>0.018645833333333327</v>
      </c>
      <c r="I102" s="17">
        <f>F102-INDEX($F$4:$F$867,MATCH(D102,$D$4:$D$867,0))</f>
        <v>0.011331018518518511</v>
      </c>
    </row>
    <row r="103" spans="1:9" ht="15" customHeight="1">
      <c r="A103" s="15">
        <v>100</v>
      </c>
      <c r="B103" s="36" t="s">
        <v>55</v>
      </c>
      <c r="C103" s="36" t="s">
        <v>25</v>
      </c>
      <c r="D103" s="37" t="s">
        <v>140</v>
      </c>
      <c r="E103" s="36" t="s">
        <v>134</v>
      </c>
      <c r="F103" s="38">
        <v>0.06041666666666667</v>
      </c>
      <c r="G103" s="16" t="str">
        <f t="shared" si="4"/>
        <v>6.27/km</v>
      </c>
      <c r="H103" s="17">
        <f t="shared" si="3"/>
        <v>0.020312499999999997</v>
      </c>
      <c r="I103" s="17">
        <f>F103-INDEX($F$4:$F$867,MATCH(D103,$D$4:$D$867,0))</f>
        <v>0.012997685185185182</v>
      </c>
    </row>
    <row r="104" spans="1:9" ht="15" customHeight="1">
      <c r="A104" s="15">
        <v>101</v>
      </c>
      <c r="B104" s="36" t="s">
        <v>241</v>
      </c>
      <c r="C104" s="36" t="s">
        <v>40</v>
      </c>
      <c r="D104" s="37" t="s">
        <v>117</v>
      </c>
      <c r="E104" s="36" t="s">
        <v>123</v>
      </c>
      <c r="F104" s="38">
        <v>0.06042824074074074</v>
      </c>
      <c r="G104" s="16" t="str">
        <f t="shared" si="4"/>
        <v>6.27/km</v>
      </c>
      <c r="H104" s="17">
        <f t="shared" si="3"/>
        <v>0.02032407407407407</v>
      </c>
      <c r="I104" s="17">
        <f>F104-INDEX($F$4:$F$867,MATCH(D104,$D$4:$D$867,0))</f>
        <v>0.01452546296296297</v>
      </c>
    </row>
    <row r="105" spans="1:9" ht="15" customHeight="1">
      <c r="A105" s="15">
        <v>102</v>
      </c>
      <c r="B105" s="36" t="s">
        <v>242</v>
      </c>
      <c r="C105" s="36" t="s">
        <v>243</v>
      </c>
      <c r="D105" s="37" t="s">
        <v>229</v>
      </c>
      <c r="E105" s="36" t="s">
        <v>244</v>
      </c>
      <c r="F105" s="38">
        <v>0.06142361111111111</v>
      </c>
      <c r="G105" s="16" t="str">
        <f t="shared" si="4"/>
        <v>6.33/km</v>
      </c>
      <c r="H105" s="17">
        <f t="shared" si="3"/>
        <v>0.02131944444444444</v>
      </c>
      <c r="I105" s="17">
        <f>F105-INDEX($F$4:$F$867,MATCH(D105,$D$4:$D$867,0))</f>
        <v>0.0037384259259259298</v>
      </c>
    </row>
    <row r="106" spans="1:9" ht="15" customHeight="1">
      <c r="A106" s="15">
        <v>103</v>
      </c>
      <c r="B106" s="36" t="s">
        <v>245</v>
      </c>
      <c r="C106" s="36" t="s">
        <v>246</v>
      </c>
      <c r="D106" s="37" t="s">
        <v>140</v>
      </c>
      <c r="E106" s="36" t="s">
        <v>123</v>
      </c>
      <c r="F106" s="38">
        <v>0.061782407407407404</v>
      </c>
      <c r="G106" s="16" t="str">
        <f t="shared" si="4"/>
        <v>6.35/km</v>
      </c>
      <c r="H106" s="17">
        <f t="shared" si="3"/>
        <v>0.021678240740740734</v>
      </c>
      <c r="I106" s="17">
        <f>F106-INDEX($F$4:$F$867,MATCH(D106,$D$4:$D$867,0))</f>
        <v>0.014363425925925918</v>
      </c>
    </row>
    <row r="107" spans="1:9" ht="15" customHeight="1">
      <c r="A107" s="15">
        <v>104</v>
      </c>
      <c r="B107" s="36" t="s">
        <v>247</v>
      </c>
      <c r="C107" s="36" t="s">
        <v>248</v>
      </c>
      <c r="D107" s="37" t="s">
        <v>117</v>
      </c>
      <c r="E107" s="36" t="s">
        <v>123</v>
      </c>
      <c r="F107" s="38">
        <v>0.061793981481481484</v>
      </c>
      <c r="G107" s="16" t="str">
        <f t="shared" si="4"/>
        <v>6.35/km</v>
      </c>
      <c r="H107" s="17">
        <f t="shared" si="3"/>
        <v>0.021689814814814815</v>
      </c>
      <c r="I107" s="17">
        <f>F107-INDEX($F$4:$F$867,MATCH(D107,$D$4:$D$867,0))</f>
        <v>0.015891203703703713</v>
      </c>
    </row>
    <row r="108" spans="1:9" ht="15" customHeight="1">
      <c r="A108" s="15">
        <v>105</v>
      </c>
      <c r="B108" s="36" t="s">
        <v>249</v>
      </c>
      <c r="C108" s="36" t="s">
        <v>250</v>
      </c>
      <c r="D108" s="37" t="s">
        <v>223</v>
      </c>
      <c r="E108" s="36" t="s">
        <v>193</v>
      </c>
      <c r="F108" s="38">
        <v>0.06180555555555556</v>
      </c>
      <c r="G108" s="16" t="str">
        <f t="shared" si="4"/>
        <v>6.36/km</v>
      </c>
      <c r="H108" s="17">
        <f aca="true" t="shared" si="5" ref="H108:H120">F108-$F$4</f>
        <v>0.021701388888888888</v>
      </c>
      <c r="I108" s="17">
        <f>F108-INDEX($F$4:$F$867,MATCH(D108,$D$4:$D$867,0))</f>
        <v>0.00449074074074074</v>
      </c>
    </row>
    <row r="109" spans="1:9" ht="15" customHeight="1">
      <c r="A109" s="15">
        <v>106</v>
      </c>
      <c r="B109" s="36" t="s">
        <v>251</v>
      </c>
      <c r="C109" s="36" t="s">
        <v>252</v>
      </c>
      <c r="D109" s="37" t="s">
        <v>86</v>
      </c>
      <c r="E109" s="36" t="s">
        <v>111</v>
      </c>
      <c r="F109" s="38">
        <v>0.06221064814814815</v>
      </c>
      <c r="G109" s="16" t="str">
        <f t="shared" si="4"/>
        <v>6.38/km</v>
      </c>
      <c r="H109" s="17">
        <f t="shared" si="5"/>
        <v>0.022106481481481477</v>
      </c>
      <c r="I109" s="17">
        <f>F109-INDEX($F$4:$F$867,MATCH(D109,$D$4:$D$867,0))</f>
        <v>0.019999999999999997</v>
      </c>
    </row>
    <row r="110" spans="1:9" ht="15" customHeight="1">
      <c r="A110" s="15">
        <v>107</v>
      </c>
      <c r="B110" s="36" t="s">
        <v>253</v>
      </c>
      <c r="C110" s="36" t="s">
        <v>32</v>
      </c>
      <c r="D110" s="37" t="s">
        <v>117</v>
      </c>
      <c r="E110" s="36" t="s">
        <v>254</v>
      </c>
      <c r="F110" s="38">
        <v>0.06331018518518518</v>
      </c>
      <c r="G110" s="16" t="str">
        <f t="shared" si="4"/>
        <v>6.45/km</v>
      </c>
      <c r="H110" s="17">
        <f t="shared" si="5"/>
        <v>0.023206018518518508</v>
      </c>
      <c r="I110" s="17">
        <f>F110-INDEX($F$4:$F$867,MATCH(D110,$D$4:$D$867,0))</f>
        <v>0.017407407407407406</v>
      </c>
    </row>
    <row r="111" spans="1:9" ht="15" customHeight="1">
      <c r="A111" s="15">
        <v>108</v>
      </c>
      <c r="B111" s="36" t="s">
        <v>255</v>
      </c>
      <c r="C111" s="36" t="s">
        <v>256</v>
      </c>
      <c r="D111" s="37" t="s">
        <v>257</v>
      </c>
      <c r="E111" s="36" t="s">
        <v>134</v>
      </c>
      <c r="F111" s="38">
        <v>0.06494212962962963</v>
      </c>
      <c r="G111" s="16" t="str">
        <f t="shared" si="4"/>
        <v>6.56/km</v>
      </c>
      <c r="H111" s="17">
        <f t="shared" si="5"/>
        <v>0.024837962962962958</v>
      </c>
      <c r="I111" s="17">
        <f>F111-INDEX($F$4:$F$867,MATCH(D111,$D$4:$D$867,0))</f>
        <v>0</v>
      </c>
    </row>
    <row r="112" spans="1:9" ht="15" customHeight="1">
      <c r="A112" s="18">
        <v>109</v>
      </c>
      <c r="B112" s="48" t="s">
        <v>258</v>
      </c>
      <c r="C112" s="48" t="s">
        <v>259</v>
      </c>
      <c r="D112" s="49" t="s">
        <v>260</v>
      </c>
      <c r="E112" s="48" t="s">
        <v>13</v>
      </c>
      <c r="F112" s="50">
        <v>0.06631944444444444</v>
      </c>
      <c r="G112" s="19" t="str">
        <f t="shared" si="4"/>
        <v>7.04/km</v>
      </c>
      <c r="H112" s="21">
        <f t="shared" si="5"/>
        <v>0.026215277777777775</v>
      </c>
      <c r="I112" s="21">
        <f>F112-INDEX($F$4:$F$867,MATCH(D112,$D$4:$D$867,0))</f>
        <v>0</v>
      </c>
    </row>
    <row r="113" spans="1:9" ht="15" customHeight="1">
      <c r="A113" s="15">
        <v>110</v>
      </c>
      <c r="B113" s="36" t="s">
        <v>218</v>
      </c>
      <c r="C113" s="36" t="s">
        <v>22</v>
      </c>
      <c r="D113" s="37" t="s">
        <v>86</v>
      </c>
      <c r="E113" s="36" t="s">
        <v>219</v>
      </c>
      <c r="F113" s="38">
        <v>0.06638888888888889</v>
      </c>
      <c r="G113" s="16" t="str">
        <f t="shared" si="4"/>
        <v>7.05/km</v>
      </c>
      <c r="H113" s="17">
        <f t="shared" si="5"/>
        <v>0.026284722222222216</v>
      </c>
      <c r="I113" s="17">
        <f>F113-INDEX($F$4:$F$867,MATCH(D113,$D$4:$D$867,0))</f>
        <v>0.024178240740740736</v>
      </c>
    </row>
    <row r="114" spans="1:9" ht="15" customHeight="1">
      <c r="A114" s="15">
        <v>111</v>
      </c>
      <c r="B114" s="36" t="s">
        <v>249</v>
      </c>
      <c r="C114" s="36" t="s">
        <v>68</v>
      </c>
      <c r="D114" s="37" t="s">
        <v>223</v>
      </c>
      <c r="E114" s="36" t="s">
        <v>193</v>
      </c>
      <c r="F114" s="38">
        <v>0.06648148148148149</v>
      </c>
      <c r="G114" s="16" t="str">
        <f t="shared" si="4"/>
        <v>7.05/km</v>
      </c>
      <c r="H114" s="17">
        <f t="shared" si="5"/>
        <v>0.02637731481481482</v>
      </c>
      <c r="I114" s="17">
        <f>F114-INDEX($F$4:$F$867,MATCH(D114,$D$4:$D$867,0))</f>
        <v>0.00916666666666667</v>
      </c>
    </row>
    <row r="115" spans="1:9" ht="15" customHeight="1">
      <c r="A115" s="15">
        <v>112</v>
      </c>
      <c r="B115" s="36" t="s">
        <v>261</v>
      </c>
      <c r="C115" s="36" t="s">
        <v>20</v>
      </c>
      <c r="D115" s="37" t="s">
        <v>86</v>
      </c>
      <c r="E115" s="36" t="s">
        <v>123</v>
      </c>
      <c r="F115" s="38">
        <v>0.06666666666666667</v>
      </c>
      <c r="G115" s="16" t="str">
        <f t="shared" si="4"/>
        <v>7.07/km</v>
      </c>
      <c r="H115" s="17">
        <f t="shared" si="5"/>
        <v>0.026562499999999996</v>
      </c>
      <c r="I115" s="17">
        <f>F115-INDEX($F$4:$F$867,MATCH(D115,$D$4:$D$867,0))</f>
        <v>0.024456018518518516</v>
      </c>
    </row>
    <row r="116" spans="1:9" ht="15" customHeight="1">
      <c r="A116" s="15">
        <v>113</v>
      </c>
      <c r="B116" s="36" t="s">
        <v>262</v>
      </c>
      <c r="C116" s="36" t="s">
        <v>52</v>
      </c>
      <c r="D116" s="37" t="s">
        <v>130</v>
      </c>
      <c r="E116" s="36" t="s">
        <v>219</v>
      </c>
      <c r="F116" s="38">
        <v>0.0691550925925926</v>
      </c>
      <c r="G116" s="16" t="str">
        <f t="shared" si="4"/>
        <v>7.23/km</v>
      </c>
      <c r="H116" s="17">
        <f t="shared" si="5"/>
        <v>0.02905092592592593</v>
      </c>
      <c r="I116" s="17">
        <f>F116-INDEX($F$4:$F$867,MATCH(D116,$D$4:$D$867,0))</f>
        <v>0.022650462962962976</v>
      </c>
    </row>
    <row r="117" spans="1:9" ht="15" customHeight="1">
      <c r="A117" s="15">
        <v>114</v>
      </c>
      <c r="B117" s="36" t="s">
        <v>263</v>
      </c>
      <c r="C117" s="36" t="s">
        <v>264</v>
      </c>
      <c r="D117" s="37" t="s">
        <v>223</v>
      </c>
      <c r="E117" s="36" t="s">
        <v>123</v>
      </c>
      <c r="F117" s="38">
        <v>0.0728587962962963</v>
      </c>
      <c r="G117" s="16" t="str">
        <f t="shared" si="4"/>
        <v>7.46/km</v>
      </c>
      <c r="H117" s="17">
        <f t="shared" si="5"/>
        <v>0.03275462962962963</v>
      </c>
      <c r="I117" s="17">
        <f>F117-INDEX($F$4:$F$867,MATCH(D117,$D$4:$D$867,0))</f>
        <v>0.015543981481481478</v>
      </c>
    </row>
    <row r="118" spans="1:9" ht="15" customHeight="1">
      <c r="A118" s="15">
        <v>115</v>
      </c>
      <c r="B118" s="36" t="s">
        <v>265</v>
      </c>
      <c r="C118" s="36" t="s">
        <v>266</v>
      </c>
      <c r="D118" s="37" t="s">
        <v>223</v>
      </c>
      <c r="E118" s="36" t="s">
        <v>123</v>
      </c>
      <c r="F118" s="38">
        <v>0.07287037037037036</v>
      </c>
      <c r="G118" s="16" t="str">
        <f t="shared" si="4"/>
        <v>7.46/km</v>
      </c>
      <c r="H118" s="17">
        <f t="shared" si="5"/>
        <v>0.03276620370370369</v>
      </c>
      <c r="I118" s="17">
        <f>F118-INDEX($F$4:$F$867,MATCH(D118,$D$4:$D$867,0))</f>
        <v>0.015555555555555545</v>
      </c>
    </row>
    <row r="119" spans="1:9" ht="15" customHeight="1">
      <c r="A119" s="15">
        <v>116</v>
      </c>
      <c r="B119" s="36" t="s">
        <v>267</v>
      </c>
      <c r="C119" s="36" t="s">
        <v>52</v>
      </c>
      <c r="D119" s="37" t="s">
        <v>71</v>
      </c>
      <c r="E119" s="36" t="s">
        <v>123</v>
      </c>
      <c r="F119" s="38">
        <v>0.07703703703703703</v>
      </c>
      <c r="G119" s="16" t="str">
        <f t="shared" si="4"/>
        <v>8.13/km</v>
      </c>
      <c r="H119" s="17">
        <f t="shared" si="5"/>
        <v>0.03693287037037036</v>
      </c>
      <c r="I119" s="17">
        <f>F119-INDEX($F$4:$F$867,MATCH(D119,$D$4:$D$867,0))</f>
        <v>0.03693287037037036</v>
      </c>
    </row>
    <row r="120" spans="1:9" ht="15" customHeight="1" thickBot="1">
      <c r="A120" s="28">
        <v>117</v>
      </c>
      <c r="B120" s="39" t="s">
        <v>268</v>
      </c>
      <c r="C120" s="39" t="s">
        <v>269</v>
      </c>
      <c r="D120" s="40" t="s">
        <v>140</v>
      </c>
      <c r="E120" s="39" t="s">
        <v>155</v>
      </c>
      <c r="F120" s="41">
        <v>0.08120370370370371</v>
      </c>
      <c r="G120" s="30" t="str">
        <f t="shared" si="4"/>
        <v>8.40/km</v>
      </c>
      <c r="H120" s="31">
        <f t="shared" si="5"/>
        <v>0.04109953703703704</v>
      </c>
      <c r="I120" s="31">
        <f>F120-INDEX($F$4:$F$867,MATCH(D120,$D$4:$D$867,0))</f>
        <v>0.03378472222222222</v>
      </c>
    </row>
  </sheetData>
  <autoFilter ref="A3:I120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9"/>
  <sheetViews>
    <sheetView workbookViewId="0" topLeftCell="A1">
      <pane ySplit="3" topLeftCell="BM4" activePane="bottomLeft" state="frozen"/>
      <selection pane="topLeft" activeCell="A1" sqref="A1"/>
      <selection pane="bottomLeft" activeCell="E14" sqref="E1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25" t="str">
        <f>Individuale!A1</f>
        <v>Trail di Vallinfreda</v>
      </c>
      <c r="B1" s="25"/>
      <c r="C1" s="25"/>
    </row>
    <row r="2" spans="1:3" ht="33" customHeight="1">
      <c r="A2" s="26" t="str">
        <f>Individuale!A2&amp;" km. "&amp;Individuale!I2</f>
        <v>Vallinfreda (RM) Italia - Domenica 20/06/2010 km. 13,5</v>
      </c>
      <c r="B2" s="26"/>
      <c r="C2" s="26"/>
    </row>
    <row r="3" spans="1:3" ht="24.75" customHeight="1" thickBot="1">
      <c r="A3" s="12" t="s">
        <v>1</v>
      </c>
      <c r="B3" s="13" t="s">
        <v>5</v>
      </c>
      <c r="C3" s="13" t="s">
        <v>10</v>
      </c>
    </row>
    <row r="4" spans="1:3" ht="15" customHeight="1">
      <c r="A4" s="14">
        <v>1</v>
      </c>
      <c r="B4" s="32" t="s">
        <v>123</v>
      </c>
      <c r="C4" s="33">
        <v>21</v>
      </c>
    </row>
    <row r="5" spans="1:3" ht="15" customHeight="1">
      <c r="A5" s="16">
        <v>2</v>
      </c>
      <c r="B5" s="27" t="s">
        <v>134</v>
      </c>
      <c r="C5" s="34">
        <v>9</v>
      </c>
    </row>
    <row r="6" spans="1:3" ht="15" customHeight="1">
      <c r="A6" s="16">
        <v>3</v>
      </c>
      <c r="B6" s="27" t="s">
        <v>111</v>
      </c>
      <c r="C6" s="34">
        <v>7</v>
      </c>
    </row>
    <row r="7" spans="1:3" ht="15" customHeight="1">
      <c r="A7" s="16">
        <v>4</v>
      </c>
      <c r="B7" s="27" t="s">
        <v>155</v>
      </c>
      <c r="C7" s="34">
        <v>7</v>
      </c>
    </row>
    <row r="8" spans="1:3" ht="15" customHeight="1">
      <c r="A8" s="19">
        <v>5</v>
      </c>
      <c r="B8" s="20" t="s">
        <v>13</v>
      </c>
      <c r="C8" s="22">
        <v>5</v>
      </c>
    </row>
    <row r="9" spans="1:3" ht="15" customHeight="1">
      <c r="A9" s="16">
        <v>6</v>
      </c>
      <c r="B9" s="27" t="s">
        <v>74</v>
      </c>
      <c r="C9" s="34">
        <v>5</v>
      </c>
    </row>
    <row r="10" spans="1:3" ht="15" customHeight="1">
      <c r="A10" s="16">
        <v>7</v>
      </c>
      <c r="B10" s="27" t="s">
        <v>97</v>
      </c>
      <c r="C10" s="34">
        <v>4</v>
      </c>
    </row>
    <row r="11" spans="1:3" ht="15" customHeight="1">
      <c r="A11" s="16">
        <v>8</v>
      </c>
      <c r="B11" s="27" t="s">
        <v>126</v>
      </c>
      <c r="C11" s="34">
        <v>4</v>
      </c>
    </row>
    <row r="12" spans="1:3" ht="15" customHeight="1">
      <c r="A12" s="16">
        <v>9</v>
      </c>
      <c r="B12" s="27" t="s">
        <v>46</v>
      </c>
      <c r="C12" s="34">
        <v>4</v>
      </c>
    </row>
    <row r="13" spans="1:3" ht="15" customHeight="1">
      <c r="A13" s="16">
        <v>10</v>
      </c>
      <c r="B13" s="27" t="s">
        <v>213</v>
      </c>
      <c r="C13" s="34">
        <v>3</v>
      </c>
    </row>
    <row r="14" spans="1:3" ht="15" customHeight="1">
      <c r="A14" s="16">
        <v>11</v>
      </c>
      <c r="B14" s="27" t="s">
        <v>193</v>
      </c>
      <c r="C14" s="34">
        <v>3</v>
      </c>
    </row>
    <row r="15" spans="1:3" ht="15" customHeight="1">
      <c r="A15" s="16">
        <v>12</v>
      </c>
      <c r="B15" s="27" t="s">
        <v>219</v>
      </c>
      <c r="C15" s="34">
        <v>3</v>
      </c>
    </row>
    <row r="16" spans="1:3" ht="15" customHeight="1">
      <c r="A16" s="16">
        <v>13</v>
      </c>
      <c r="B16" s="27" t="s">
        <v>92</v>
      </c>
      <c r="C16" s="34">
        <v>2</v>
      </c>
    </row>
    <row r="17" spans="1:3" ht="15" customHeight="1">
      <c r="A17" s="16">
        <v>14</v>
      </c>
      <c r="B17" s="27" t="s">
        <v>114</v>
      </c>
      <c r="C17" s="34">
        <v>2</v>
      </c>
    </row>
    <row r="18" spans="1:3" ht="15" customHeight="1">
      <c r="A18" s="16">
        <v>15</v>
      </c>
      <c r="B18" s="27" t="s">
        <v>180</v>
      </c>
      <c r="C18" s="34">
        <v>2</v>
      </c>
    </row>
    <row r="19" spans="1:3" ht="15" customHeight="1">
      <c r="A19" s="16">
        <v>16</v>
      </c>
      <c r="B19" s="27" t="s">
        <v>148</v>
      </c>
      <c r="C19" s="34">
        <v>2</v>
      </c>
    </row>
    <row r="20" spans="1:3" ht="15" customHeight="1">
      <c r="A20" s="16">
        <v>17</v>
      </c>
      <c r="B20" s="27" t="s">
        <v>141</v>
      </c>
      <c r="C20" s="34">
        <v>2</v>
      </c>
    </row>
    <row r="21" spans="1:3" ht="15" customHeight="1">
      <c r="A21" s="16">
        <v>18</v>
      </c>
      <c r="B21" s="27" t="s">
        <v>87</v>
      </c>
      <c r="C21" s="34">
        <v>2</v>
      </c>
    </row>
    <row r="22" spans="1:3" ht="15" customHeight="1">
      <c r="A22" s="16">
        <v>19</v>
      </c>
      <c r="B22" s="27" t="s">
        <v>197</v>
      </c>
      <c r="C22" s="34">
        <v>2</v>
      </c>
    </row>
    <row r="23" spans="1:3" ht="15" customHeight="1">
      <c r="A23" s="16">
        <v>20</v>
      </c>
      <c r="B23" s="27" t="s">
        <v>105</v>
      </c>
      <c r="C23" s="34">
        <v>2</v>
      </c>
    </row>
    <row r="24" spans="1:3" ht="15" customHeight="1">
      <c r="A24" s="16">
        <v>21</v>
      </c>
      <c r="B24" s="27" t="s">
        <v>90</v>
      </c>
      <c r="C24" s="34">
        <v>2</v>
      </c>
    </row>
    <row r="25" spans="1:3" ht="15" customHeight="1">
      <c r="A25" s="16">
        <v>22</v>
      </c>
      <c r="B25" s="27" t="s">
        <v>166</v>
      </c>
      <c r="C25" s="34">
        <v>1</v>
      </c>
    </row>
    <row r="26" spans="1:3" ht="15" customHeight="1">
      <c r="A26" s="16">
        <v>23</v>
      </c>
      <c r="B26" s="27" t="s">
        <v>236</v>
      </c>
      <c r="C26" s="34">
        <v>1</v>
      </c>
    </row>
    <row r="27" spans="1:3" ht="15" customHeight="1">
      <c r="A27" s="16">
        <v>24</v>
      </c>
      <c r="B27" s="27" t="s">
        <v>143</v>
      </c>
      <c r="C27" s="34">
        <v>1</v>
      </c>
    </row>
    <row r="28" spans="1:3" ht="15" customHeight="1">
      <c r="A28" s="16">
        <v>25</v>
      </c>
      <c r="B28" s="27" t="s">
        <v>244</v>
      </c>
      <c r="C28" s="34">
        <v>1</v>
      </c>
    </row>
    <row r="29" spans="1:3" ht="15" customHeight="1">
      <c r="A29" s="16">
        <v>26</v>
      </c>
      <c r="B29" s="27" t="s">
        <v>207</v>
      </c>
      <c r="C29" s="34">
        <v>1</v>
      </c>
    </row>
    <row r="30" spans="1:3" ht="15" customHeight="1">
      <c r="A30" s="16">
        <v>27</v>
      </c>
      <c r="B30" s="27" t="s">
        <v>217</v>
      </c>
      <c r="C30" s="34">
        <v>1</v>
      </c>
    </row>
    <row r="31" spans="1:3" ht="15" customHeight="1">
      <c r="A31" s="16">
        <v>28</v>
      </c>
      <c r="B31" s="27" t="s">
        <v>109</v>
      </c>
      <c r="C31" s="34">
        <v>1</v>
      </c>
    </row>
    <row r="32" spans="1:3" ht="15" customHeight="1">
      <c r="A32" s="16">
        <v>29</v>
      </c>
      <c r="B32" s="27" t="s">
        <v>128</v>
      </c>
      <c r="C32" s="34">
        <v>1</v>
      </c>
    </row>
    <row r="33" spans="1:3" ht="15" customHeight="1">
      <c r="A33" s="16">
        <v>30</v>
      </c>
      <c r="B33" s="27" t="s">
        <v>84</v>
      </c>
      <c r="C33" s="34">
        <v>1</v>
      </c>
    </row>
    <row r="34" spans="1:3" ht="15" customHeight="1">
      <c r="A34" s="16">
        <v>31</v>
      </c>
      <c r="B34" s="27" t="s">
        <v>12</v>
      </c>
      <c r="C34" s="34">
        <v>1</v>
      </c>
    </row>
    <row r="35" spans="1:3" ht="15" customHeight="1">
      <c r="A35" s="16">
        <v>32</v>
      </c>
      <c r="B35" s="27" t="s">
        <v>205</v>
      </c>
      <c r="C35" s="34">
        <v>1</v>
      </c>
    </row>
    <row r="36" spans="1:3" ht="15" customHeight="1">
      <c r="A36" s="16">
        <v>33</v>
      </c>
      <c r="B36" s="27" t="s">
        <v>82</v>
      </c>
      <c r="C36" s="34">
        <v>1</v>
      </c>
    </row>
    <row r="37" spans="1:3" ht="15" customHeight="1">
      <c r="A37" s="16">
        <v>34</v>
      </c>
      <c r="B37" s="27" t="s">
        <v>190</v>
      </c>
      <c r="C37" s="34">
        <v>1</v>
      </c>
    </row>
    <row r="38" spans="1:3" ht="15" customHeight="1">
      <c r="A38" s="16">
        <v>35</v>
      </c>
      <c r="B38" s="27" t="s">
        <v>150</v>
      </c>
      <c r="C38" s="34">
        <v>1</v>
      </c>
    </row>
    <row r="39" spans="1:3" ht="15" customHeight="1">
      <c r="A39" s="16">
        <v>36</v>
      </c>
      <c r="B39" s="27" t="s">
        <v>145</v>
      </c>
      <c r="C39" s="34">
        <v>1</v>
      </c>
    </row>
    <row r="40" spans="1:3" ht="15" customHeight="1">
      <c r="A40" s="16">
        <v>37</v>
      </c>
      <c r="B40" s="27" t="s">
        <v>120</v>
      </c>
      <c r="C40" s="34">
        <v>1</v>
      </c>
    </row>
    <row r="41" spans="1:3" ht="15" customHeight="1">
      <c r="A41" s="16">
        <v>38</v>
      </c>
      <c r="B41" s="27" t="s">
        <v>77</v>
      </c>
      <c r="C41" s="34">
        <v>1</v>
      </c>
    </row>
    <row r="42" spans="1:3" ht="15" customHeight="1">
      <c r="A42" s="16">
        <v>39</v>
      </c>
      <c r="B42" s="27" t="s">
        <v>100</v>
      </c>
      <c r="C42" s="34">
        <v>1</v>
      </c>
    </row>
    <row r="43" spans="1:3" ht="15" customHeight="1">
      <c r="A43" s="16">
        <v>40</v>
      </c>
      <c r="B43" s="27" t="s">
        <v>103</v>
      </c>
      <c r="C43" s="34">
        <v>1</v>
      </c>
    </row>
    <row r="44" spans="1:3" ht="15" customHeight="1">
      <c r="A44" s="16">
        <v>41</v>
      </c>
      <c r="B44" s="27" t="s">
        <v>94</v>
      </c>
      <c r="C44" s="34">
        <v>1</v>
      </c>
    </row>
    <row r="45" spans="1:3" ht="15" customHeight="1">
      <c r="A45" s="16">
        <v>42</v>
      </c>
      <c r="B45" s="27" t="s">
        <v>80</v>
      </c>
      <c r="C45" s="34">
        <v>1</v>
      </c>
    </row>
    <row r="46" spans="1:3" ht="15" customHeight="1">
      <c r="A46" s="16">
        <v>43</v>
      </c>
      <c r="B46" s="27" t="s">
        <v>254</v>
      </c>
      <c r="C46" s="34">
        <v>1</v>
      </c>
    </row>
    <row r="47" spans="1:3" ht="15" customHeight="1">
      <c r="A47" s="16">
        <v>44</v>
      </c>
      <c r="B47" s="27" t="s">
        <v>201</v>
      </c>
      <c r="C47" s="34">
        <v>1</v>
      </c>
    </row>
    <row r="48" spans="1:3" ht="15" customHeight="1" thickBot="1">
      <c r="A48" s="30">
        <v>45</v>
      </c>
      <c r="B48" s="29" t="s">
        <v>11</v>
      </c>
      <c r="C48" s="35">
        <v>1</v>
      </c>
    </row>
    <row r="49" ht="12.75">
      <c r="C49" s="2">
        <f>SUM(C4:C48)</f>
        <v>117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Wanblee</cp:lastModifiedBy>
  <dcterms:created xsi:type="dcterms:W3CDTF">2010-06-24T16:20:33Z</dcterms:created>
  <dcterms:modified xsi:type="dcterms:W3CDTF">2010-06-24T16:43:57Z</dcterms:modified>
  <cp:category/>
  <cp:version/>
  <cp:contentType/>
  <cp:contentStatus/>
</cp:coreProperties>
</file>