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'Individuale'!$A$3:$I$99</definedName>
    <definedName name="_xlnm.Print_Titles" localSheetId="0">'Individuale'!$1:$3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<sst xmlns="http://schemas.openxmlformats.org/spreadsheetml/2006/main" count="349" uniqueCount="214">
  <si>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</si>
  <si>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</si>
  <si>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</si>
  <si>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</si>
  <si>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</si>
  <si>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</si>
  <si>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</si>
  <si>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</si>
  <si>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</si>
  <si>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</si>
  <si>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Iscritti</t>
  </si>
  <si>
    <t>GIOVANNI</t>
  </si>
  <si>
    <t>ROBERTO</t>
  </si>
  <si>
    <t>ANTONIO</t>
  </si>
  <si>
    <t>MASSIMO</t>
  </si>
  <si>
    <t>VINCENZO</t>
  </si>
  <si>
    <t>FRANCESCO</t>
  </si>
  <si>
    <t>GIUSEPPE</t>
  </si>
  <si>
    <t>MARCO</t>
  </si>
  <si>
    <t>PIERO</t>
  </si>
  <si>
    <t>MAURO</t>
  </si>
  <si>
    <t>LUIGI</t>
  </si>
  <si>
    <t>RAFFAELE</t>
  </si>
  <si>
    <t>ALESSANDRO</t>
  </si>
  <si>
    <t>BRUNO</t>
  </si>
  <si>
    <t>ROMANO</t>
  </si>
  <si>
    <t>DOMENICO</t>
  </si>
  <si>
    <t>A.S.D. PODISTICA SOLIDARIETA'</t>
  </si>
  <si>
    <t>SIMONE</t>
  </si>
  <si>
    <t>MAURIZIO</t>
  </si>
  <si>
    <t>DANIEL</t>
  </si>
  <si>
    <t>ANDREA</t>
  </si>
  <si>
    <t>SERGIO</t>
  </si>
  <si>
    <t>FABIO</t>
  </si>
  <si>
    <t>FLAVIO</t>
  </si>
  <si>
    <t>ALBERTO</t>
  </si>
  <si>
    <t>BIAGIO</t>
  </si>
  <si>
    <t>UISP ROMA</t>
  </si>
  <si>
    <t>LUCA</t>
  </si>
  <si>
    <t>PATRIZIA</t>
  </si>
  <si>
    <t>MARCELLO</t>
  </si>
  <si>
    <t>SALVATORE</t>
  </si>
  <si>
    <t>VALERIO</t>
  </si>
  <si>
    <t>SALVATORI</t>
  </si>
  <si>
    <t>VALERI</t>
  </si>
  <si>
    <t>UMBERTO</t>
  </si>
  <si>
    <t>SANTINI</t>
  </si>
  <si>
    <t>MARIO</t>
  </si>
  <si>
    <t>CRISTIANO</t>
  </si>
  <si>
    <t>GIULIANO</t>
  </si>
  <si>
    <t>CLAUDIO</t>
  </si>
  <si>
    <t>GIACINTO</t>
  </si>
  <si>
    <t>CAIRO</t>
  </si>
  <si>
    <t>PASQUALE</t>
  </si>
  <si>
    <t>GABRIELE</t>
  </si>
  <si>
    <t>GIANLUCA</t>
  </si>
  <si>
    <t>CRAL POLIGRAFICO DELLO STATO</t>
  </si>
  <si>
    <t>ROSSI</t>
  </si>
  <si>
    <t>GIANFRANCO</t>
  </si>
  <si>
    <t>MASSIMILIANO</t>
  </si>
  <si>
    <t>PARIS</t>
  </si>
  <si>
    <t>DARIO</t>
  </si>
  <si>
    <t>PIRRETTO</t>
  </si>
  <si>
    <t>CAPPELLI</t>
  </si>
  <si>
    <t>MIRKO</t>
  </si>
  <si>
    <t>GABRIELLI</t>
  </si>
  <si>
    <t>LINO</t>
  </si>
  <si>
    <t>G.S.D. K42 ROMA</t>
  </si>
  <si>
    <t>IVO</t>
  </si>
  <si>
    <t>MARINA</t>
  </si>
  <si>
    <t>STEFANIA</t>
  </si>
  <si>
    <t>ANGELINI</t>
  </si>
  <si>
    <t>COCCIA</t>
  </si>
  <si>
    <t>MILANA</t>
  </si>
  <si>
    <t>CHRISTIAN</t>
  </si>
  <si>
    <t>SIMMEL COLLEFERRO</t>
  </si>
  <si>
    <t>SIMONETTI</t>
  </si>
  <si>
    <t>ATLETICA VALMONTONE</t>
  </si>
  <si>
    <t>MOCCIA</t>
  </si>
  <si>
    <t>BANCARI ROMANI</t>
  </si>
  <si>
    <t>JONES</t>
  </si>
  <si>
    <t>GAVIN</t>
  </si>
  <si>
    <t>RANELAGH HARRIES</t>
  </si>
  <si>
    <t>NEGROSINI</t>
  </si>
  <si>
    <t>ATLETICA SERMONETA</t>
  </si>
  <si>
    <t>POLCE</t>
  </si>
  <si>
    <t>PODISTICA VALMONTONE</t>
  </si>
  <si>
    <t>D'ANTONE</t>
  </si>
  <si>
    <t>ATLETICA LA SBARRA</t>
  </si>
  <si>
    <t>CORSI</t>
  </si>
  <si>
    <t>SCAVO 2000</t>
  </si>
  <si>
    <t>INDELICATO</t>
  </si>
  <si>
    <t>FARTELEK OSTIA</t>
  </si>
  <si>
    <t>TEDDE</t>
  </si>
  <si>
    <t>RCF</t>
  </si>
  <si>
    <t>DAMIGELLI</t>
  </si>
  <si>
    <t>FUTURA SERVIZI</t>
  </si>
  <si>
    <t>CASTELLANO</t>
  </si>
  <si>
    <t>ROMA 83</t>
  </si>
  <si>
    <t>FARGIONE</t>
  </si>
  <si>
    <t>DOPOLAVORO ATAC</t>
  </si>
  <si>
    <t>CECCONI</t>
  </si>
  <si>
    <t>ATLETICA GENAZZANO</t>
  </si>
  <si>
    <t>MERCURI</t>
  </si>
  <si>
    <t>ROSMARINO</t>
  </si>
  <si>
    <t>CLUB ATL CENTRALE</t>
  </si>
  <si>
    <t>PENTANGELO</t>
  </si>
  <si>
    <t>RUNNER CIAMPINO</t>
  </si>
  <si>
    <t>MASTROPIETRO</t>
  </si>
  <si>
    <t>GIUSTIZIERI</t>
  </si>
  <si>
    <t>TIMPERI</t>
  </si>
  <si>
    <t>DADDARIO</t>
  </si>
  <si>
    <t>FORGIONE</t>
  </si>
  <si>
    <t>CARNEVALI</t>
  </si>
  <si>
    <t>RUNNING EVOLUTION</t>
  </si>
  <si>
    <t>NAPOLI</t>
  </si>
  <si>
    <t>CONSOLATO</t>
  </si>
  <si>
    <t>DUE PONTI RUNNERS ROMA</t>
  </si>
  <si>
    <t>PACIFICI</t>
  </si>
  <si>
    <t>ATLETICA ROCCA PRIORA</t>
  </si>
  <si>
    <t>VINCI</t>
  </si>
  <si>
    <t>MASELLA</t>
  </si>
  <si>
    <t>GIORDANO</t>
  </si>
  <si>
    <t>ATLETICA OSTIA</t>
  </si>
  <si>
    <t>GAZZILLO</t>
  </si>
  <si>
    <t>ATLETICA LATINA</t>
  </si>
  <si>
    <t>ARDIZZI</t>
  </si>
  <si>
    <t>CHIALASTRI</t>
  </si>
  <si>
    <t>PALESTRINA RUNNING</t>
  </si>
  <si>
    <t>ALFIERI</t>
  </si>
  <si>
    <t>LEONCINI</t>
  </si>
  <si>
    <t>FREE RUNNERS</t>
  </si>
  <si>
    <t>GIOVANNANGELO</t>
  </si>
  <si>
    <t>LUNGU</t>
  </si>
  <si>
    <t>LUMINTA</t>
  </si>
  <si>
    <t>OSTIA ANTICA ATHLETAE</t>
  </si>
  <si>
    <t>VIGNOGNA</t>
  </si>
  <si>
    <t>ANGIOLINO</t>
  </si>
  <si>
    <t>G.S. INTERFORZE TORINO</t>
  </si>
  <si>
    <t>GOLVELLI</t>
  </si>
  <si>
    <t>CAMILLI</t>
  </si>
  <si>
    <t>DE ANGELIS</t>
  </si>
  <si>
    <t>RUNNER CLUB ANAGNI</t>
  </si>
  <si>
    <t>TRINCA</t>
  </si>
  <si>
    <t>ATLETICA ROCCA DI PAPA</t>
  </si>
  <si>
    <t>MELA MASSABO'</t>
  </si>
  <si>
    <t>D'AMICO</t>
  </si>
  <si>
    <t>ATLETICA AMICIZIA FIUGGI</t>
  </si>
  <si>
    <t>BUTTARELLI</t>
  </si>
  <si>
    <t>RAMPINI</t>
  </si>
  <si>
    <t>ARCANGELO</t>
  </si>
  <si>
    <t>TALONE</t>
  </si>
  <si>
    <t>AMERIGO</t>
  </si>
  <si>
    <t>G.S. LITAL</t>
  </si>
  <si>
    <t>VITELLI</t>
  </si>
  <si>
    <t>GASBARRI</t>
  </si>
  <si>
    <t>CIARCIA</t>
  </si>
  <si>
    <t>LBM SPORT</t>
  </si>
  <si>
    <t>CICERCHIA</t>
  </si>
  <si>
    <t>CARRARINI</t>
  </si>
  <si>
    <t>BOLOTTI</t>
  </si>
  <si>
    <t>LIBERTAS SAN CESAREO</t>
  </si>
  <si>
    <t>PEIFFER</t>
  </si>
  <si>
    <t>FATELLO</t>
  </si>
  <si>
    <t>PALLANTE</t>
  </si>
  <si>
    <t>MONTEFERRI</t>
  </si>
  <si>
    <t>ATLETICA VELLETRI</t>
  </si>
  <si>
    <t>BARCHIESI</t>
  </si>
  <si>
    <t>GARNERO</t>
  </si>
  <si>
    <t>LAURO</t>
  </si>
  <si>
    <t>CANOTTIERI ANIENE</t>
  </si>
  <si>
    <t>DE VITO</t>
  </si>
  <si>
    <t>DELLE CAVE</t>
  </si>
  <si>
    <t>COMSUP E.I.</t>
  </si>
  <si>
    <t>CATRACCHIA</t>
  </si>
  <si>
    <t>LEONELLO</t>
  </si>
  <si>
    <t>FRANCHELLO</t>
  </si>
  <si>
    <t>POLISPORTIVA ATLETICA CEPRANO</t>
  </si>
  <si>
    <t>DELLA BELLA</t>
  </si>
  <si>
    <t>BATTISTELLI</t>
  </si>
  <si>
    <t>EZIO</t>
  </si>
  <si>
    <t>CAI GRUPPO PODISTICO PISTOIA</t>
  </si>
  <si>
    <t>D'ADAMO</t>
  </si>
  <si>
    <t>CAT SPORT</t>
  </si>
  <si>
    <t>SAMBATARO</t>
  </si>
  <si>
    <t>ROSOLIN</t>
  </si>
  <si>
    <t>ALBERTO STEFANO</t>
  </si>
  <si>
    <t>ATLETICO UISP MONTEROTONDO</t>
  </si>
  <si>
    <t>VITO</t>
  </si>
  <si>
    <t>MELONI</t>
  </si>
  <si>
    <t>AMATORI VILLA PAMPHILI</t>
  </si>
  <si>
    <t>BIANCHI</t>
  </si>
  <si>
    <t>CESARINO</t>
  </si>
  <si>
    <t>ROSATI</t>
  </si>
  <si>
    <t>CACCIATO</t>
  </si>
  <si>
    <t>DEMASI</t>
  </si>
  <si>
    <t>UMBERTO GIULIANO</t>
  </si>
  <si>
    <t>ZACCHI</t>
  </si>
  <si>
    <t>BORUSSO</t>
  </si>
  <si>
    <t>EMANUELA</t>
  </si>
  <si>
    <t>PODISTI MARATONA ROMA</t>
  </si>
  <si>
    <t>GRAMACCIONI</t>
  </si>
  <si>
    <t>RUNNING ROMA MARATHON</t>
  </si>
  <si>
    <t>LOMBARDI</t>
  </si>
  <si>
    <t>COSSU</t>
  </si>
  <si>
    <t>ARDITO</t>
  </si>
  <si>
    <t>LATTANTE</t>
  </si>
  <si>
    <t>PODISTICA CASALOTTI</t>
  </si>
  <si>
    <t>TRABUCCO</t>
  </si>
  <si>
    <t>FABIANI</t>
  </si>
  <si>
    <t>ANDREANI</t>
  </si>
  <si>
    <t>DESSI</t>
  </si>
  <si>
    <r>
      <t xml:space="preserve">Attraverso... Castel San Pietro Romano </t>
    </r>
    <r>
      <rPr>
        <i/>
        <sz val="18"/>
        <rFont val="Arial"/>
        <family val="2"/>
      </rPr>
      <t>3ª edizione</t>
    </r>
  </si>
  <si>
    <t>Castel San Pietro Romano (RM) Italia - Domenica 21/08/2011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</si>
</sst>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</numFmts>
  <fonts count="31">
    <font>
      <sz val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b/>
      <i/>
      <sz val="10"/>
      <color indexed="12"/>
      <name val="Arial"/>
      <family val="2"/>
    </font>
    <font>
      <i/>
      <sz val="1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16" borderId="1" applyNumberFormat="0" applyAlignment="0" applyProtection="0"/>
    <xf numFmtId="0" fontId="14" fillId="0" borderId="2" applyNumberFormat="0" applyFill="0" applyAlignment="0" applyProtection="0"/>
    <xf numFmtId="0" fontId="15" fillId="17" borderId="3" applyNumberFormat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6" fillId="7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7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4" applyNumberFormat="0" applyFont="0" applyAlignment="0" applyProtection="0"/>
    <xf numFmtId="0" fontId="11" fillId="23" borderId="4" applyNumberFormat="0" applyFont="0" applyAlignment="0" applyProtection="0"/>
    <xf numFmtId="0" fontId="11" fillId="23" borderId="4" applyNumberFormat="0" applyFont="0" applyAlignment="0" applyProtection="0"/>
    <xf numFmtId="0" fontId="18" fillId="16" borderId="5" applyNumberFormat="0" applyAlignment="0" applyProtection="0"/>
    <xf numFmtId="9" fontId="0" fillId="0" borderId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3" borderId="0" applyNumberFormat="0" applyBorder="0" applyAlignment="0" applyProtection="0"/>
    <xf numFmtId="0" fontId="27" fillId="4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4" borderId="10" xfId="0" applyFont="1" applyFill="1" applyBorder="1" applyAlignment="1">
      <alignment horizontal="center" vertical="center"/>
    </xf>
    <xf numFmtId="164" fontId="3" fillId="24" borderId="11" xfId="0" applyNumberFormat="1" applyFont="1" applyFill="1" applyBorder="1" applyAlignment="1">
      <alignment horizontal="center" vertical="center"/>
    </xf>
    <xf numFmtId="1" fontId="4" fillId="25" borderId="12" xfId="0" applyNumberFormat="1" applyFont="1" applyFill="1" applyBorder="1" applyAlignment="1">
      <alignment horizontal="center" vertical="center" wrapText="1"/>
    </xf>
    <xf numFmtId="1" fontId="5" fillId="25" borderId="12" xfId="0" applyNumberFormat="1" applyFont="1" applyFill="1" applyBorder="1" applyAlignment="1">
      <alignment horizontal="center" vertical="center" wrapText="1"/>
    </xf>
    <xf numFmtId="0" fontId="5" fillId="25" borderId="12" xfId="0" applyFont="1" applyFill="1" applyBorder="1" applyAlignment="1">
      <alignment horizontal="center" vertical="center" wrapText="1"/>
    </xf>
    <xf numFmtId="0" fontId="4" fillId="25" borderId="12" xfId="0" applyFont="1" applyFill="1" applyBorder="1" applyAlignment="1">
      <alignment horizontal="center" vertical="center" wrapText="1"/>
    </xf>
    <xf numFmtId="0" fontId="6" fillId="25" borderId="12" xfId="0" applyFont="1" applyFill="1" applyBorder="1" applyAlignment="1">
      <alignment horizontal="center" vertical="center" wrapText="1"/>
    </xf>
    <xf numFmtId="0" fontId="6" fillId="25" borderId="13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" fontId="6" fillId="25" borderId="12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/>
    </xf>
    <xf numFmtId="165" fontId="0" fillId="0" borderId="14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165" fontId="0" fillId="0" borderId="15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vertical="center"/>
    </xf>
    <xf numFmtId="0" fontId="29" fillId="22" borderId="15" xfId="0" applyFont="1" applyFill="1" applyBorder="1" applyAlignment="1">
      <alignment horizontal="center" vertical="center"/>
    </xf>
    <xf numFmtId="165" fontId="29" fillId="22" borderId="15" xfId="0" applyNumberFormat="1" applyFont="1" applyFill="1" applyBorder="1" applyAlignment="1">
      <alignment horizontal="center" vertical="center"/>
    </xf>
    <xf numFmtId="0" fontId="29" fillId="22" borderId="13" xfId="0" applyFont="1" applyFill="1" applyBorder="1" applyAlignment="1">
      <alignment horizontal="center" vertical="center"/>
    </xf>
    <xf numFmtId="165" fontId="29" fillId="22" borderId="13" xfId="0" applyNumberFormat="1" applyFont="1" applyFill="1" applyBorder="1" applyAlignment="1">
      <alignment horizontal="center" vertical="center"/>
    </xf>
    <xf numFmtId="0" fontId="29" fillId="22" borderId="14" xfId="0" applyFont="1" applyFill="1" applyBorder="1" applyAlignment="1">
      <alignment horizontal="center" vertical="center"/>
    </xf>
    <xf numFmtId="0" fontId="29" fillId="22" borderId="14" xfId="0" applyFont="1" applyFill="1" applyBorder="1" applyAlignment="1">
      <alignment vertical="center"/>
    </xf>
    <xf numFmtId="0" fontId="29" fillId="22" borderId="14" xfId="0" applyNumberFormat="1" applyFont="1" applyFill="1" applyBorder="1" applyAlignment="1">
      <alignment horizontal="center" vertical="center"/>
    </xf>
    <xf numFmtId="0" fontId="1" fillId="25" borderId="12" xfId="0" applyFont="1" applyFill="1" applyBorder="1" applyAlignment="1">
      <alignment horizontal="center"/>
    </xf>
    <xf numFmtId="0" fontId="2" fillId="24" borderId="16" xfId="0" applyFont="1" applyFill="1" applyBorder="1" applyAlignment="1">
      <alignment horizontal="center" vertical="center"/>
    </xf>
    <xf numFmtId="0" fontId="10" fillId="25" borderId="12" xfId="0" applyFont="1" applyFill="1" applyBorder="1" applyAlignment="1">
      <alignment horizontal="center"/>
    </xf>
    <xf numFmtId="0" fontId="3" fillId="24" borderId="12" xfId="0" applyFont="1" applyFill="1" applyBorder="1" applyAlignment="1">
      <alignment horizontal="center" vertical="center" wrapText="1"/>
    </xf>
    <xf numFmtId="0" fontId="0" fillId="0" borderId="14" xfId="46" applyFont="1" applyFill="1" applyBorder="1" applyAlignment="1">
      <alignment horizontal="left" vertical="center"/>
      <protection/>
    </xf>
    <xf numFmtId="0" fontId="0" fillId="0" borderId="14" xfId="46" applyFont="1" applyFill="1" applyBorder="1" applyAlignment="1">
      <alignment horizontal="center" vertical="center"/>
      <protection/>
    </xf>
    <xf numFmtId="21" fontId="0" fillId="0" borderId="14" xfId="46" applyNumberFormat="1" applyFont="1" applyFill="1" applyBorder="1" applyAlignment="1">
      <alignment horizontal="center" vertical="center"/>
      <protection/>
    </xf>
    <xf numFmtId="0" fontId="0" fillId="0" borderId="15" xfId="46" applyFont="1" applyFill="1" applyBorder="1" applyAlignment="1">
      <alignment horizontal="left" vertical="center"/>
      <protection/>
    </xf>
    <xf numFmtId="0" fontId="0" fillId="0" borderId="15" xfId="46" applyFont="1" applyFill="1" applyBorder="1" applyAlignment="1">
      <alignment horizontal="center" vertical="center"/>
      <protection/>
    </xf>
    <xf numFmtId="21" fontId="0" fillId="0" borderId="15" xfId="46" applyNumberFormat="1" applyFont="1" applyFill="1" applyBorder="1" applyAlignment="1">
      <alignment horizontal="center" vertical="center"/>
      <protection/>
    </xf>
    <xf numFmtId="0" fontId="29" fillId="22" borderId="15" xfId="46" applyFont="1" applyFill="1" applyBorder="1" applyAlignment="1">
      <alignment horizontal="left" vertical="center"/>
      <protection/>
    </xf>
    <xf numFmtId="0" fontId="29" fillId="22" borderId="15" xfId="46" applyFont="1" applyFill="1" applyBorder="1" applyAlignment="1">
      <alignment horizontal="center" vertical="center"/>
      <protection/>
    </xf>
    <xf numFmtId="21" fontId="29" fillId="22" borderId="15" xfId="46" applyNumberFormat="1" applyFont="1" applyFill="1" applyBorder="1" applyAlignment="1">
      <alignment horizontal="center" vertical="center"/>
      <protection/>
    </xf>
    <xf numFmtId="0" fontId="29" fillId="22" borderId="13" xfId="46" applyFont="1" applyFill="1" applyBorder="1" applyAlignment="1">
      <alignment horizontal="left" vertical="center"/>
      <protection/>
    </xf>
    <xf numFmtId="0" fontId="29" fillId="22" borderId="13" xfId="46" applyFont="1" applyFill="1" applyBorder="1" applyAlignment="1">
      <alignment horizontal="center" vertical="center"/>
      <protection/>
    </xf>
    <xf numFmtId="21" fontId="29" fillId="22" borderId="13" xfId="46" applyNumberFormat="1" applyFont="1" applyFill="1" applyBorder="1" applyAlignment="1">
      <alignment horizontal="center" vertical="center"/>
      <protection/>
    </xf>
    <xf numFmtId="0" fontId="0" fillId="0" borderId="13" xfId="0" applyFont="1" applyFill="1" applyBorder="1" applyAlignment="1">
      <alignment vertical="center"/>
    </xf>
    <xf numFmtId="0" fontId="0" fillId="0" borderId="15" xfId="0" applyNumberFormat="1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>
      <alignment horizontal="center" vertical="center"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 3" xfId="47"/>
    <cellStyle name="Nota" xfId="48"/>
    <cellStyle name="Nota 2" xfId="49"/>
    <cellStyle name="Nota 3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9"/>
  <sheetViews>
    <sheetView tabSelected="1" zoomScalePageLayoutView="0" workbookViewId="0" topLeftCell="A1">
      <pane ySplit="3" topLeftCell="BM4" activePane="bottomLeft" state="frozen"/>
      <selection pane="topLeft" activeCell="A1" sqref="A1"/>
      <selection pane="bottomLeft" activeCell="E11" sqref="E11"/>
    </sheetView>
  </sheetViews>
  <sheetFormatPr defaultColWidth="9.140625" defaultRowHeight="12.75"/>
  <cols>
    <col min="1" max="1" width="7.8515625" style="1" customWidth="1"/>
    <col min="2" max="2" width="20.7109375" style="0" customWidth="1"/>
    <col min="3" max="3" width="22.8515625" style="0" customWidth="1"/>
    <col min="4" max="4" width="10.140625" style="2" customWidth="1"/>
    <col min="5" max="5" width="33.8515625" style="1" customWidth="1"/>
    <col min="6" max="6" width="10.140625" style="2" customWidth="1"/>
    <col min="7" max="9" width="10.140625" style="1" customWidth="1"/>
  </cols>
  <sheetData>
    <row r="1" spans="1:9" ht="24.75" customHeight="1">
      <c r="A1" s="28" t="s">
        <v>212</v>
      </c>
      <c r="B1" s="28"/>
      <c r="C1" s="28"/>
      <c r="D1" s="28"/>
      <c r="E1" s="28"/>
      <c r="F1" s="28"/>
      <c r="G1" s="28"/>
      <c r="H1" s="28"/>
      <c r="I1" s="28"/>
    </row>
    <row r="2" spans="1:9" ht="24.75" customHeight="1">
      <c r="A2" s="29" t="s">
        <v>213</v>
      </c>
      <c r="B2" s="29"/>
      <c r="C2" s="29"/>
      <c r="D2" s="29"/>
      <c r="E2" s="29"/>
      <c r="F2" s="29"/>
      <c r="G2" s="29"/>
      <c r="H2" s="3" t="s">
        <v>0</v>
      </c>
      <c r="I2" s="4">
        <v>9.3</v>
      </c>
    </row>
    <row r="3" spans="1:9" ht="37.5" customHeight="1">
      <c r="A3" s="5" t="s">
        <v>1</v>
      </c>
      <c r="B3" s="6" t="s">
        <v>2</v>
      </c>
      <c r="C3" s="7" t="s">
        <v>3</v>
      </c>
      <c r="D3" s="7" t="s">
        <v>4</v>
      </c>
      <c r="E3" s="8" t="s">
        <v>5</v>
      </c>
      <c r="F3" s="9" t="s">
        <v>6</v>
      </c>
      <c r="G3" s="9" t="s">
        <v>7</v>
      </c>
      <c r="H3" s="10" t="s">
        <v>8</v>
      </c>
      <c r="I3" s="10" t="s">
        <v>9</v>
      </c>
    </row>
    <row r="4" spans="1:9" s="11" customFormat="1" ht="15" customHeight="1">
      <c r="A4" s="15">
        <v>1</v>
      </c>
      <c r="B4" s="32" t="s">
        <v>73</v>
      </c>
      <c r="C4" s="32" t="s">
        <v>74</v>
      </c>
      <c r="D4" s="33">
        <v>1978</v>
      </c>
      <c r="E4" s="32" t="s">
        <v>75</v>
      </c>
      <c r="F4" s="34">
        <v>0.022534722222222223</v>
      </c>
      <c r="G4" s="15" t="str">
        <f aca="true" t="shared" si="0" ref="G4:G67">TEXT(INT((HOUR(F4)*3600+MINUTE(F4)*60+SECOND(F4))/$I$2/60),"0")&amp;"."&amp;TEXT(MOD((HOUR(F4)*3600+MINUTE(F4)*60+SECOND(F4))/$I$2,60),"00")&amp;"/km"</f>
        <v>3.29/km</v>
      </c>
      <c r="H4" s="16">
        <f aca="true" t="shared" si="1" ref="H4:H31">F4-$F$4</f>
        <v>0</v>
      </c>
      <c r="I4" s="16">
        <f>F4-INDEX($F$4:$F$171,MATCH(D4,$D$4:$D$171,0))</f>
        <v>0</v>
      </c>
    </row>
    <row r="5" spans="1:9" s="11" customFormat="1" ht="15" customHeight="1">
      <c r="A5" s="17">
        <v>2</v>
      </c>
      <c r="B5" s="35" t="s">
        <v>76</v>
      </c>
      <c r="C5" s="35" t="s">
        <v>41</v>
      </c>
      <c r="D5" s="36">
        <v>1993</v>
      </c>
      <c r="E5" s="35" t="s">
        <v>77</v>
      </c>
      <c r="F5" s="37">
        <v>0.022708333333333334</v>
      </c>
      <c r="G5" s="17" t="str">
        <f t="shared" si="0"/>
        <v>3.31/km</v>
      </c>
      <c r="H5" s="18">
        <f t="shared" si="1"/>
        <v>0.0001736111111111105</v>
      </c>
      <c r="I5" s="18">
        <f>F5-INDEX($F$4:$F$171,MATCH(D5,$D$4:$D$171,0))</f>
        <v>0</v>
      </c>
    </row>
    <row r="6" spans="1:9" s="11" customFormat="1" ht="15" customHeight="1">
      <c r="A6" s="17">
        <v>3</v>
      </c>
      <c r="B6" s="35" t="s">
        <v>78</v>
      </c>
      <c r="C6" s="35" t="s">
        <v>31</v>
      </c>
      <c r="D6" s="36">
        <v>1959</v>
      </c>
      <c r="E6" s="35" t="s">
        <v>79</v>
      </c>
      <c r="F6" s="37">
        <v>0.022754629629629628</v>
      </c>
      <c r="G6" s="17" t="str">
        <f t="shared" si="0"/>
        <v>3.31/km</v>
      </c>
      <c r="H6" s="18">
        <f t="shared" si="1"/>
        <v>0.00021990740740740478</v>
      </c>
      <c r="I6" s="18">
        <f>F6-INDEX($F$4:$F$171,MATCH(D6,$D$4:$D$171,0))</f>
        <v>0</v>
      </c>
    </row>
    <row r="7" spans="1:9" s="11" customFormat="1" ht="15" customHeight="1">
      <c r="A7" s="17">
        <v>4</v>
      </c>
      <c r="B7" s="35" t="s">
        <v>80</v>
      </c>
      <c r="C7" s="35" t="s">
        <v>81</v>
      </c>
      <c r="D7" s="36">
        <v>1961</v>
      </c>
      <c r="E7" s="35" t="s">
        <v>82</v>
      </c>
      <c r="F7" s="37">
        <v>0.0228125</v>
      </c>
      <c r="G7" s="17" t="str">
        <f t="shared" si="0"/>
        <v>3.32/km</v>
      </c>
      <c r="H7" s="18">
        <f t="shared" si="1"/>
        <v>0.0002777777777777761</v>
      </c>
      <c r="I7" s="18">
        <f>F7-INDEX($F$4:$F$171,MATCH(D7,$D$4:$D$171,0))</f>
        <v>0</v>
      </c>
    </row>
    <row r="8" spans="1:9" s="11" customFormat="1" ht="15" customHeight="1">
      <c r="A8" s="17">
        <v>5</v>
      </c>
      <c r="B8" s="35" t="s">
        <v>83</v>
      </c>
      <c r="C8" s="35" t="s">
        <v>14</v>
      </c>
      <c r="D8" s="36">
        <v>1963</v>
      </c>
      <c r="E8" s="35" t="s">
        <v>84</v>
      </c>
      <c r="F8" s="37">
        <v>0.023020833333333334</v>
      </c>
      <c r="G8" s="17" t="str">
        <f t="shared" si="0"/>
        <v>3.34/km</v>
      </c>
      <c r="H8" s="18">
        <f t="shared" si="1"/>
        <v>0.00048611111111111077</v>
      </c>
      <c r="I8" s="18">
        <f>F8-INDEX($F$4:$F$171,MATCH(D8,$D$4:$D$171,0))</f>
        <v>0</v>
      </c>
    </row>
    <row r="9" spans="1:9" s="11" customFormat="1" ht="15" customHeight="1">
      <c r="A9" s="17">
        <v>6</v>
      </c>
      <c r="B9" s="35" t="s">
        <v>85</v>
      </c>
      <c r="C9" s="35" t="s">
        <v>60</v>
      </c>
      <c r="D9" s="36">
        <v>1966</v>
      </c>
      <c r="E9" s="35" t="s">
        <v>86</v>
      </c>
      <c r="F9" s="37">
        <v>0.023715277777777776</v>
      </c>
      <c r="G9" s="17" t="str">
        <f t="shared" si="0"/>
        <v>3.40/km</v>
      </c>
      <c r="H9" s="18">
        <f t="shared" si="1"/>
        <v>0.0011805555555555527</v>
      </c>
      <c r="I9" s="18">
        <f>F9-INDEX($F$4:$F$171,MATCH(D9,$D$4:$D$171,0))</f>
        <v>0</v>
      </c>
    </row>
    <row r="10" spans="1:9" s="11" customFormat="1" ht="15" customHeight="1">
      <c r="A10" s="17">
        <v>7</v>
      </c>
      <c r="B10" s="35" t="s">
        <v>87</v>
      </c>
      <c r="C10" s="35" t="s">
        <v>17</v>
      </c>
      <c r="D10" s="36">
        <v>1958</v>
      </c>
      <c r="E10" s="35" t="s">
        <v>88</v>
      </c>
      <c r="F10" s="37">
        <v>0.023935185185185184</v>
      </c>
      <c r="G10" s="17" t="str">
        <f t="shared" si="0"/>
        <v>3.42/km</v>
      </c>
      <c r="H10" s="18">
        <f t="shared" si="1"/>
        <v>0.001400462962962961</v>
      </c>
      <c r="I10" s="18">
        <f>F10-INDEX($F$4:$F$171,MATCH(D10,$D$4:$D$171,0))</f>
        <v>0</v>
      </c>
    </row>
    <row r="11" spans="1:9" s="11" customFormat="1" ht="15" customHeight="1">
      <c r="A11" s="17">
        <v>8</v>
      </c>
      <c r="B11" s="35" t="s">
        <v>89</v>
      </c>
      <c r="C11" s="35" t="s">
        <v>11</v>
      </c>
      <c r="D11" s="36">
        <v>1971</v>
      </c>
      <c r="E11" s="35" t="s">
        <v>90</v>
      </c>
      <c r="F11" s="37">
        <v>0.024016203703703703</v>
      </c>
      <c r="G11" s="17" t="str">
        <f t="shared" si="0"/>
        <v>3.43/km</v>
      </c>
      <c r="H11" s="18">
        <f t="shared" si="1"/>
        <v>0.0014814814814814795</v>
      </c>
      <c r="I11" s="18">
        <f>F11-INDEX($F$4:$F$171,MATCH(D11,$D$4:$D$171,0))</f>
        <v>0</v>
      </c>
    </row>
    <row r="12" spans="1:9" s="11" customFormat="1" ht="15" customHeight="1">
      <c r="A12" s="17">
        <v>9</v>
      </c>
      <c r="B12" s="35" t="s">
        <v>91</v>
      </c>
      <c r="C12" s="35" t="s">
        <v>18</v>
      </c>
      <c r="D12" s="36">
        <v>1969</v>
      </c>
      <c r="E12" s="35" t="s">
        <v>92</v>
      </c>
      <c r="F12" s="37">
        <v>0.024074074074074074</v>
      </c>
      <c r="G12" s="17" t="str">
        <f t="shared" si="0"/>
        <v>3.44/km</v>
      </c>
      <c r="H12" s="18">
        <f t="shared" si="1"/>
        <v>0.0015393518518518508</v>
      </c>
      <c r="I12" s="18">
        <f>F12-INDEX($F$4:$F$171,MATCH(D12,$D$4:$D$171,0))</f>
        <v>0</v>
      </c>
    </row>
    <row r="13" spans="1:9" s="11" customFormat="1" ht="15" customHeight="1">
      <c r="A13" s="17">
        <v>10</v>
      </c>
      <c r="B13" s="35" t="s">
        <v>93</v>
      </c>
      <c r="C13" s="35" t="s">
        <v>12</v>
      </c>
      <c r="D13" s="36">
        <v>1968</v>
      </c>
      <c r="E13" s="35" t="s">
        <v>94</v>
      </c>
      <c r="F13" s="37">
        <v>0.02409722222222222</v>
      </c>
      <c r="G13" s="17" t="str">
        <f t="shared" si="0"/>
        <v>3.44/km</v>
      </c>
      <c r="H13" s="18">
        <f t="shared" si="1"/>
        <v>0.001562499999999998</v>
      </c>
      <c r="I13" s="18">
        <f>F13-INDEX($F$4:$F$171,MATCH(D13,$D$4:$D$171,0))</f>
        <v>0</v>
      </c>
    </row>
    <row r="14" spans="1:9" s="11" customFormat="1" ht="15" customHeight="1">
      <c r="A14" s="17">
        <v>11</v>
      </c>
      <c r="B14" s="35" t="s">
        <v>95</v>
      </c>
      <c r="C14" s="35" t="s">
        <v>64</v>
      </c>
      <c r="D14" s="36">
        <v>1991</v>
      </c>
      <c r="E14" s="35" t="s">
        <v>96</v>
      </c>
      <c r="F14" s="37">
        <v>0.024212962962962964</v>
      </c>
      <c r="G14" s="17" t="str">
        <f t="shared" si="0"/>
        <v>3.45/km</v>
      </c>
      <c r="H14" s="18">
        <f t="shared" si="1"/>
        <v>0.0016782407407407406</v>
      </c>
      <c r="I14" s="18">
        <f>F14-INDEX($F$4:$F$171,MATCH(D14,$D$4:$D$171,0))</f>
        <v>0</v>
      </c>
    </row>
    <row r="15" spans="1:9" s="11" customFormat="1" ht="15" customHeight="1">
      <c r="A15" s="17">
        <v>12</v>
      </c>
      <c r="B15" s="35" t="s">
        <v>97</v>
      </c>
      <c r="C15" s="35" t="s">
        <v>14</v>
      </c>
      <c r="D15" s="36">
        <v>1970</v>
      </c>
      <c r="E15" s="35" t="s">
        <v>94</v>
      </c>
      <c r="F15" s="37">
        <v>0.024247685185185185</v>
      </c>
      <c r="G15" s="17" t="str">
        <f t="shared" si="0"/>
        <v>3.45/km</v>
      </c>
      <c r="H15" s="18">
        <f t="shared" si="1"/>
        <v>0.0017129629629629613</v>
      </c>
      <c r="I15" s="18">
        <f>F15-INDEX($F$4:$F$171,MATCH(D15,$D$4:$D$171,0))</f>
        <v>0</v>
      </c>
    </row>
    <row r="16" spans="1:9" s="11" customFormat="1" ht="15" customHeight="1">
      <c r="A16" s="17">
        <v>13</v>
      </c>
      <c r="B16" s="35" t="s">
        <v>63</v>
      </c>
      <c r="C16" s="35" t="s">
        <v>31</v>
      </c>
      <c r="D16" s="36">
        <v>1969</v>
      </c>
      <c r="E16" s="35" t="s">
        <v>98</v>
      </c>
      <c r="F16" s="37">
        <v>0.025243055555555557</v>
      </c>
      <c r="G16" s="17" t="str">
        <f t="shared" si="0"/>
        <v>3.55/km</v>
      </c>
      <c r="H16" s="18">
        <f t="shared" si="1"/>
        <v>0.0027083333333333334</v>
      </c>
      <c r="I16" s="18">
        <f>F16-INDEX($F$4:$F$171,MATCH(D16,$D$4:$D$171,0))</f>
        <v>0.0011689814814814826</v>
      </c>
    </row>
    <row r="17" spans="1:9" s="11" customFormat="1" ht="15" customHeight="1">
      <c r="A17" s="17">
        <v>14</v>
      </c>
      <c r="B17" s="35" t="s">
        <v>99</v>
      </c>
      <c r="C17" s="35" t="s">
        <v>15</v>
      </c>
      <c r="D17" s="36">
        <v>1963</v>
      </c>
      <c r="E17" s="35" t="s">
        <v>100</v>
      </c>
      <c r="F17" s="37">
        <v>0.02528935185185185</v>
      </c>
      <c r="G17" s="17" t="str">
        <f t="shared" si="0"/>
        <v>3.55/km</v>
      </c>
      <c r="H17" s="18">
        <f t="shared" si="1"/>
        <v>0.0027546296296296277</v>
      </c>
      <c r="I17" s="18">
        <f>F17-INDEX($F$4:$F$171,MATCH(D17,$D$4:$D$171,0))</f>
        <v>0.002268518518518517</v>
      </c>
    </row>
    <row r="18" spans="1:9" s="11" customFormat="1" ht="15" customHeight="1">
      <c r="A18" s="17">
        <v>15</v>
      </c>
      <c r="B18" s="35" t="s">
        <v>101</v>
      </c>
      <c r="C18" s="35" t="s">
        <v>38</v>
      </c>
      <c r="D18" s="36">
        <v>1976</v>
      </c>
      <c r="E18" s="35" t="s">
        <v>102</v>
      </c>
      <c r="F18" s="37">
        <v>0.025324074074074075</v>
      </c>
      <c r="G18" s="17" t="str">
        <f t="shared" si="0"/>
        <v>3.55/km</v>
      </c>
      <c r="H18" s="18">
        <f t="shared" si="1"/>
        <v>0.002789351851851852</v>
      </c>
      <c r="I18" s="18">
        <f>F18-INDEX($F$4:$F$171,MATCH(D18,$D$4:$D$171,0))</f>
        <v>0</v>
      </c>
    </row>
    <row r="19" spans="1:9" s="11" customFormat="1" ht="15" customHeight="1">
      <c r="A19" s="17">
        <v>16</v>
      </c>
      <c r="B19" s="35" t="s">
        <v>103</v>
      </c>
      <c r="C19" s="35" t="s">
        <v>31</v>
      </c>
      <c r="D19" s="36">
        <v>1969</v>
      </c>
      <c r="E19" s="35" t="s">
        <v>84</v>
      </c>
      <c r="F19" s="37">
        <v>0.02547453703703704</v>
      </c>
      <c r="G19" s="17" t="str">
        <f t="shared" si="0"/>
        <v>3.57/km</v>
      </c>
      <c r="H19" s="18">
        <f t="shared" si="1"/>
        <v>0.0029398148148148152</v>
      </c>
      <c r="I19" s="18">
        <f>F19-INDEX($F$4:$F$171,MATCH(D19,$D$4:$D$171,0))</f>
        <v>0.0014004629629629645</v>
      </c>
    </row>
    <row r="20" spans="1:9" s="11" customFormat="1" ht="15" customHeight="1">
      <c r="A20" s="17">
        <v>17</v>
      </c>
      <c r="B20" s="35" t="s">
        <v>104</v>
      </c>
      <c r="C20" s="35" t="s">
        <v>29</v>
      </c>
      <c r="D20" s="36">
        <v>1964</v>
      </c>
      <c r="E20" s="35" t="s">
        <v>105</v>
      </c>
      <c r="F20" s="37">
        <v>0.025555555555555557</v>
      </c>
      <c r="G20" s="17" t="str">
        <f t="shared" si="0"/>
        <v>3.57/km</v>
      </c>
      <c r="H20" s="18">
        <f t="shared" si="1"/>
        <v>0.0030208333333333337</v>
      </c>
      <c r="I20" s="18">
        <f>F20-INDEX($F$4:$F$171,MATCH(D20,$D$4:$D$171,0))</f>
        <v>0</v>
      </c>
    </row>
    <row r="21" spans="1:9" s="11" customFormat="1" ht="15" customHeight="1">
      <c r="A21" s="17">
        <v>18</v>
      </c>
      <c r="B21" s="35" t="s">
        <v>106</v>
      </c>
      <c r="C21" s="35" t="s">
        <v>47</v>
      </c>
      <c r="D21" s="36">
        <v>1949</v>
      </c>
      <c r="E21" s="35" t="s">
        <v>107</v>
      </c>
      <c r="F21" s="37">
        <v>0.02564814814814815</v>
      </c>
      <c r="G21" s="17" t="str">
        <f t="shared" si="0"/>
        <v>3.58/km</v>
      </c>
      <c r="H21" s="18">
        <f t="shared" si="1"/>
        <v>0.0031134259259259257</v>
      </c>
      <c r="I21" s="18">
        <f>F21-INDEX($F$4:$F$171,MATCH(D21,$D$4:$D$171,0))</f>
        <v>0</v>
      </c>
    </row>
    <row r="22" spans="1:9" s="11" customFormat="1" ht="15" customHeight="1">
      <c r="A22" s="17">
        <v>19</v>
      </c>
      <c r="B22" s="35" t="s">
        <v>108</v>
      </c>
      <c r="C22" s="35" t="s">
        <v>34</v>
      </c>
      <c r="D22" s="36">
        <v>1981</v>
      </c>
      <c r="E22" s="35" t="s">
        <v>75</v>
      </c>
      <c r="F22" s="37">
        <v>0.025833333333333333</v>
      </c>
      <c r="G22" s="17" t="str">
        <f t="shared" si="0"/>
        <v>4.00/km</v>
      </c>
      <c r="H22" s="18">
        <f t="shared" si="1"/>
        <v>0.00329861111111111</v>
      </c>
      <c r="I22" s="18">
        <f>F22-INDEX($F$4:$F$171,MATCH(D22,$D$4:$D$171,0))</f>
        <v>0</v>
      </c>
    </row>
    <row r="23" spans="1:9" s="11" customFormat="1" ht="15" customHeight="1">
      <c r="A23" s="17">
        <v>20</v>
      </c>
      <c r="B23" s="35" t="s">
        <v>109</v>
      </c>
      <c r="C23" s="35" t="s">
        <v>13</v>
      </c>
      <c r="D23" s="36">
        <v>1963</v>
      </c>
      <c r="E23" s="35" t="s">
        <v>75</v>
      </c>
      <c r="F23" s="37">
        <v>0.02605324074074074</v>
      </c>
      <c r="G23" s="17" t="str">
        <f t="shared" si="0"/>
        <v>4.02/km</v>
      </c>
      <c r="H23" s="18">
        <f t="shared" si="1"/>
        <v>0.003518518518518518</v>
      </c>
      <c r="I23" s="18">
        <f>F23-INDEX($F$4:$F$171,MATCH(D23,$D$4:$D$171,0))</f>
        <v>0.0030324074074074073</v>
      </c>
    </row>
    <row r="24" spans="1:9" s="11" customFormat="1" ht="15" customHeight="1">
      <c r="A24" s="17">
        <v>21</v>
      </c>
      <c r="B24" s="35" t="s">
        <v>110</v>
      </c>
      <c r="C24" s="35" t="s">
        <v>23</v>
      </c>
      <c r="D24" s="36">
        <v>1976</v>
      </c>
      <c r="E24" s="35" t="s">
        <v>88</v>
      </c>
      <c r="F24" s="37">
        <v>0.02607638888888889</v>
      </c>
      <c r="G24" s="17" t="str">
        <f t="shared" si="0"/>
        <v>4.02/km</v>
      </c>
      <c r="H24" s="18">
        <f t="shared" si="1"/>
        <v>0.003541666666666665</v>
      </c>
      <c r="I24" s="18">
        <f>F24-INDEX($F$4:$F$171,MATCH(D24,$D$4:$D$171,0))</f>
        <v>0.0007523148148148133</v>
      </c>
    </row>
    <row r="25" spans="1:9" s="11" customFormat="1" ht="15" customHeight="1">
      <c r="A25" s="17">
        <v>22</v>
      </c>
      <c r="B25" s="35" t="s">
        <v>111</v>
      </c>
      <c r="C25" s="35" t="s">
        <v>38</v>
      </c>
      <c r="D25" s="36">
        <v>1983</v>
      </c>
      <c r="E25" s="35" t="s">
        <v>67</v>
      </c>
      <c r="F25" s="37">
        <v>0.02621527777777778</v>
      </c>
      <c r="G25" s="17" t="str">
        <f t="shared" si="0"/>
        <v>4.04/km</v>
      </c>
      <c r="H25" s="18">
        <f t="shared" si="1"/>
        <v>0.003680555555555555</v>
      </c>
      <c r="I25" s="18">
        <f>F25-INDEX($F$4:$F$171,MATCH(D25,$D$4:$D$171,0))</f>
        <v>0</v>
      </c>
    </row>
    <row r="26" spans="1:9" s="11" customFormat="1" ht="15" customHeight="1">
      <c r="A26" s="17">
        <v>23</v>
      </c>
      <c r="B26" s="35" t="s">
        <v>112</v>
      </c>
      <c r="C26" s="35" t="s">
        <v>50</v>
      </c>
      <c r="D26" s="36">
        <v>1969</v>
      </c>
      <c r="E26" s="35" t="s">
        <v>86</v>
      </c>
      <c r="F26" s="37">
        <v>0.026296296296296297</v>
      </c>
      <c r="G26" s="17" t="str">
        <f t="shared" si="0"/>
        <v>4.04/km</v>
      </c>
      <c r="H26" s="18">
        <f t="shared" si="1"/>
        <v>0.0037615740740740734</v>
      </c>
      <c r="I26" s="18">
        <f>F26-INDEX($F$4:$F$171,MATCH(D26,$D$4:$D$171,0))</f>
        <v>0.0022222222222222227</v>
      </c>
    </row>
    <row r="27" spans="1:9" s="12" customFormat="1" ht="15" customHeight="1">
      <c r="A27" s="17">
        <v>24</v>
      </c>
      <c r="B27" s="35" t="s">
        <v>113</v>
      </c>
      <c r="C27" s="35" t="s">
        <v>45</v>
      </c>
      <c r="D27" s="36">
        <v>1968</v>
      </c>
      <c r="E27" s="35" t="s">
        <v>114</v>
      </c>
      <c r="F27" s="37">
        <v>0.026331018518518517</v>
      </c>
      <c r="G27" s="17" t="str">
        <f t="shared" si="0"/>
        <v>4.05/km</v>
      </c>
      <c r="H27" s="18">
        <f t="shared" si="1"/>
        <v>0.003796296296296294</v>
      </c>
      <c r="I27" s="18">
        <f>F27-INDEX($F$4:$F$171,MATCH(D27,$D$4:$D$171,0))</f>
        <v>0.0022337962962962962</v>
      </c>
    </row>
    <row r="28" spans="1:9" s="11" customFormat="1" ht="15" customHeight="1">
      <c r="A28" s="17">
        <v>25</v>
      </c>
      <c r="B28" s="35" t="s">
        <v>115</v>
      </c>
      <c r="C28" s="35" t="s">
        <v>116</v>
      </c>
      <c r="D28" s="36">
        <v>1953</v>
      </c>
      <c r="E28" s="35" t="s">
        <v>117</v>
      </c>
      <c r="F28" s="37">
        <v>0.026412037037037036</v>
      </c>
      <c r="G28" s="17" t="str">
        <f t="shared" si="0"/>
        <v>4.05/km</v>
      </c>
      <c r="H28" s="18">
        <f t="shared" si="1"/>
        <v>0.0038773148148148126</v>
      </c>
      <c r="I28" s="18">
        <f>F28-INDEX($F$4:$F$171,MATCH(D28,$D$4:$D$171,0))</f>
        <v>0</v>
      </c>
    </row>
    <row r="29" spans="1:9" s="11" customFormat="1" ht="15" customHeight="1">
      <c r="A29" s="17">
        <v>26</v>
      </c>
      <c r="B29" s="35" t="s">
        <v>118</v>
      </c>
      <c r="C29" s="35" t="s">
        <v>50</v>
      </c>
      <c r="D29" s="36">
        <v>1974</v>
      </c>
      <c r="E29" s="35" t="s">
        <v>119</v>
      </c>
      <c r="F29" s="37">
        <v>0.02652777777777778</v>
      </c>
      <c r="G29" s="17" t="str">
        <f t="shared" si="0"/>
        <v>4.06/km</v>
      </c>
      <c r="H29" s="18">
        <f t="shared" si="1"/>
        <v>0.003993055555555555</v>
      </c>
      <c r="I29" s="18">
        <f>F29-INDEX($F$4:$F$171,MATCH(D29,$D$4:$D$171,0))</f>
        <v>0</v>
      </c>
    </row>
    <row r="30" spans="1:9" s="11" customFormat="1" ht="15" customHeight="1">
      <c r="A30" s="17">
        <v>27</v>
      </c>
      <c r="B30" s="35" t="s">
        <v>120</v>
      </c>
      <c r="C30" s="35" t="s">
        <v>14</v>
      </c>
      <c r="D30" s="36">
        <v>1963</v>
      </c>
      <c r="E30" s="35" t="s">
        <v>119</v>
      </c>
      <c r="F30" s="37">
        <v>0.026944444444444444</v>
      </c>
      <c r="G30" s="17" t="str">
        <f t="shared" si="0"/>
        <v>4.10/km</v>
      </c>
      <c r="H30" s="18">
        <f t="shared" si="1"/>
        <v>0.004409722222222221</v>
      </c>
      <c r="I30" s="18">
        <f>F30-INDEX($F$4:$F$171,MATCH(D30,$D$4:$D$171,0))</f>
        <v>0.00392361111111111</v>
      </c>
    </row>
    <row r="31" spans="1:9" s="11" customFormat="1" ht="15" customHeight="1">
      <c r="A31" s="17">
        <v>28</v>
      </c>
      <c r="B31" s="35" t="s">
        <v>121</v>
      </c>
      <c r="C31" s="35" t="s">
        <v>21</v>
      </c>
      <c r="D31" s="36">
        <v>1959</v>
      </c>
      <c r="E31" s="35" t="s">
        <v>75</v>
      </c>
      <c r="F31" s="37">
        <v>0.027025462962962963</v>
      </c>
      <c r="G31" s="17" t="str">
        <f t="shared" si="0"/>
        <v>4.11/km</v>
      </c>
      <c r="H31" s="18">
        <f t="shared" si="1"/>
        <v>0.00449074074074074</v>
      </c>
      <c r="I31" s="18">
        <f>F31-INDEX($F$4:$F$171,MATCH(D31,$D$4:$D$171,0))</f>
        <v>0.004270833333333335</v>
      </c>
    </row>
    <row r="32" spans="1:9" s="11" customFormat="1" ht="15" customHeight="1">
      <c r="A32" s="17">
        <v>29</v>
      </c>
      <c r="B32" s="35" t="s">
        <v>122</v>
      </c>
      <c r="C32" s="35" t="s">
        <v>51</v>
      </c>
      <c r="D32" s="36">
        <v>1974</v>
      </c>
      <c r="E32" s="35" t="s">
        <v>123</v>
      </c>
      <c r="F32" s="37">
        <v>0.027164351851851853</v>
      </c>
      <c r="G32" s="17" t="str">
        <f t="shared" si="0"/>
        <v>4.12/km</v>
      </c>
      <c r="H32" s="18">
        <f aca="true" t="shared" si="2" ref="H32:H81">F32-$F$4</f>
        <v>0.004629629629629629</v>
      </c>
      <c r="I32" s="18">
        <f>F32-INDEX($F$4:$F$171,MATCH(D32,$D$4:$D$171,0))</f>
        <v>0.0006365740740740741</v>
      </c>
    </row>
    <row r="33" spans="1:9" s="11" customFormat="1" ht="15" customHeight="1">
      <c r="A33" s="17">
        <v>30</v>
      </c>
      <c r="B33" s="35" t="s">
        <v>124</v>
      </c>
      <c r="C33" s="35" t="s">
        <v>31</v>
      </c>
      <c r="D33" s="36">
        <v>1972</v>
      </c>
      <c r="E33" s="35" t="s">
        <v>125</v>
      </c>
      <c r="F33" s="37">
        <v>0.027291666666666665</v>
      </c>
      <c r="G33" s="17" t="str">
        <f t="shared" si="0"/>
        <v>4.14/km</v>
      </c>
      <c r="H33" s="18">
        <f t="shared" si="2"/>
        <v>0.004756944444444442</v>
      </c>
      <c r="I33" s="18">
        <f>F33-INDEX($F$4:$F$171,MATCH(D33,$D$4:$D$171,0))</f>
        <v>0</v>
      </c>
    </row>
    <row r="34" spans="1:9" s="11" customFormat="1" ht="15" customHeight="1">
      <c r="A34" s="17">
        <v>31</v>
      </c>
      <c r="B34" s="35" t="s">
        <v>126</v>
      </c>
      <c r="C34" s="35" t="s">
        <v>47</v>
      </c>
      <c r="D34" s="36">
        <v>1960</v>
      </c>
      <c r="E34" s="35" t="s">
        <v>88</v>
      </c>
      <c r="F34" s="37">
        <v>0.02741898148148148</v>
      </c>
      <c r="G34" s="17" t="str">
        <f t="shared" si="0"/>
        <v>4.15/km</v>
      </c>
      <c r="H34" s="18">
        <f t="shared" si="2"/>
        <v>0.004884259259259258</v>
      </c>
      <c r="I34" s="18">
        <f>F34-INDEX($F$4:$F$171,MATCH(D34,$D$4:$D$171,0))</f>
        <v>0</v>
      </c>
    </row>
    <row r="35" spans="1:9" s="11" customFormat="1" ht="15" customHeight="1">
      <c r="A35" s="21">
        <v>32</v>
      </c>
      <c r="B35" s="38" t="s">
        <v>43</v>
      </c>
      <c r="C35" s="38" t="s">
        <v>23</v>
      </c>
      <c r="D35" s="39">
        <v>1991</v>
      </c>
      <c r="E35" s="38" t="s">
        <v>27</v>
      </c>
      <c r="F35" s="40">
        <v>0.02761574074074074</v>
      </c>
      <c r="G35" s="21" t="str">
        <f t="shared" si="0"/>
        <v>4.17/km</v>
      </c>
      <c r="H35" s="22">
        <f t="shared" si="2"/>
        <v>0.005081018518518516</v>
      </c>
      <c r="I35" s="22">
        <f>F35-INDEX($F$4:$F$171,MATCH(D35,$D$4:$D$171,0))</f>
        <v>0.0034027777777777754</v>
      </c>
    </row>
    <row r="36" spans="1:9" s="11" customFormat="1" ht="15" customHeight="1">
      <c r="A36" s="17">
        <v>33</v>
      </c>
      <c r="B36" s="35" t="s">
        <v>127</v>
      </c>
      <c r="C36" s="35" t="s">
        <v>17</v>
      </c>
      <c r="D36" s="36">
        <v>1955</v>
      </c>
      <c r="E36" s="35" t="s">
        <v>128</v>
      </c>
      <c r="F36" s="37">
        <v>0.027789351851851853</v>
      </c>
      <c r="G36" s="17" t="str">
        <f t="shared" si="0"/>
        <v>4.18/km</v>
      </c>
      <c r="H36" s="18">
        <f t="shared" si="2"/>
        <v>0.00525462962962963</v>
      </c>
      <c r="I36" s="18">
        <f>F36-INDEX($F$4:$F$171,MATCH(D36,$D$4:$D$171,0))</f>
        <v>0</v>
      </c>
    </row>
    <row r="37" spans="1:9" s="11" customFormat="1" ht="15" customHeight="1">
      <c r="A37" s="17">
        <v>34</v>
      </c>
      <c r="B37" s="35" t="s">
        <v>129</v>
      </c>
      <c r="C37" s="35" t="s">
        <v>35</v>
      </c>
      <c r="D37" s="36">
        <v>1958</v>
      </c>
      <c r="E37" s="35" t="s">
        <v>88</v>
      </c>
      <c r="F37" s="37">
        <v>0.02795138888888889</v>
      </c>
      <c r="G37" s="17" t="str">
        <f t="shared" si="0"/>
        <v>4.20/km</v>
      </c>
      <c r="H37" s="18">
        <f t="shared" si="2"/>
        <v>0.005416666666666667</v>
      </c>
      <c r="I37" s="18">
        <f>F37-INDEX($F$4:$F$171,MATCH(D37,$D$4:$D$171,0))</f>
        <v>0.004016203703703706</v>
      </c>
    </row>
    <row r="38" spans="1:9" s="11" customFormat="1" ht="15" customHeight="1">
      <c r="A38" s="17">
        <v>35</v>
      </c>
      <c r="B38" s="35" t="s">
        <v>130</v>
      </c>
      <c r="C38" s="35" t="s">
        <v>39</v>
      </c>
      <c r="D38" s="36">
        <v>1963</v>
      </c>
      <c r="E38" s="35" t="s">
        <v>128</v>
      </c>
      <c r="F38" s="37">
        <v>0.02806712962962963</v>
      </c>
      <c r="G38" s="17" t="str">
        <f t="shared" si="0"/>
        <v>4.21/km</v>
      </c>
      <c r="H38" s="18">
        <f t="shared" si="2"/>
        <v>0.005532407407407406</v>
      </c>
      <c r="I38" s="18">
        <f>F38-INDEX($F$4:$F$171,MATCH(D38,$D$4:$D$171,0))</f>
        <v>0.005046296296296295</v>
      </c>
    </row>
    <row r="39" spans="1:9" s="11" customFormat="1" ht="15" customHeight="1">
      <c r="A39" s="17">
        <v>36</v>
      </c>
      <c r="B39" s="35" t="s">
        <v>44</v>
      </c>
      <c r="C39" s="35" t="s">
        <v>26</v>
      </c>
      <c r="D39" s="36">
        <v>1953</v>
      </c>
      <c r="E39" s="35" t="s">
        <v>131</v>
      </c>
      <c r="F39" s="37">
        <v>0.02832175925925926</v>
      </c>
      <c r="G39" s="17" t="str">
        <f t="shared" si="0"/>
        <v>4.23/km</v>
      </c>
      <c r="H39" s="18">
        <f t="shared" si="2"/>
        <v>0.005787037037037035</v>
      </c>
      <c r="I39" s="18">
        <f>F39-INDEX($F$4:$F$171,MATCH(D39,$D$4:$D$171,0))</f>
        <v>0.0019097222222222224</v>
      </c>
    </row>
    <row r="40" spans="1:9" s="11" customFormat="1" ht="15" customHeight="1">
      <c r="A40" s="21">
        <v>37</v>
      </c>
      <c r="B40" s="38" t="s">
        <v>132</v>
      </c>
      <c r="C40" s="38" t="s">
        <v>48</v>
      </c>
      <c r="D40" s="39">
        <v>1975</v>
      </c>
      <c r="E40" s="38" t="s">
        <v>27</v>
      </c>
      <c r="F40" s="40">
        <v>0.02834490740740741</v>
      </c>
      <c r="G40" s="21" t="str">
        <f t="shared" si="0"/>
        <v>4.23/km</v>
      </c>
      <c r="H40" s="22">
        <f t="shared" si="2"/>
        <v>0.005810185185185186</v>
      </c>
      <c r="I40" s="22">
        <f>F40-INDEX($F$4:$F$171,MATCH(D40,$D$4:$D$171,0))</f>
        <v>0</v>
      </c>
    </row>
    <row r="41" spans="1:9" s="11" customFormat="1" ht="15" customHeight="1">
      <c r="A41" s="17">
        <v>38</v>
      </c>
      <c r="B41" s="35" t="s">
        <v>133</v>
      </c>
      <c r="C41" s="35" t="s">
        <v>134</v>
      </c>
      <c r="D41" s="36">
        <v>1969</v>
      </c>
      <c r="E41" s="35" t="s">
        <v>135</v>
      </c>
      <c r="F41" s="37">
        <v>0.028368055555555556</v>
      </c>
      <c r="G41" s="17" t="str">
        <f t="shared" si="0"/>
        <v>4.24/km</v>
      </c>
      <c r="H41" s="18">
        <f t="shared" si="2"/>
        <v>0.005833333333333333</v>
      </c>
      <c r="I41" s="18">
        <f>F41-INDEX($F$4:$F$171,MATCH(D41,$D$4:$D$171,0))</f>
        <v>0.004293981481481482</v>
      </c>
    </row>
    <row r="42" spans="1:9" s="11" customFormat="1" ht="15" customHeight="1">
      <c r="A42" s="17">
        <v>39</v>
      </c>
      <c r="B42" s="35" t="s">
        <v>136</v>
      </c>
      <c r="C42" s="35" t="s">
        <v>137</v>
      </c>
      <c r="D42" s="36">
        <v>1955</v>
      </c>
      <c r="E42" s="35" t="s">
        <v>138</v>
      </c>
      <c r="F42" s="37">
        <v>0.02837962962962963</v>
      </c>
      <c r="G42" s="17" t="str">
        <f t="shared" si="0"/>
        <v>4.24/km</v>
      </c>
      <c r="H42" s="18">
        <f t="shared" si="2"/>
        <v>0.005844907407407406</v>
      </c>
      <c r="I42" s="18">
        <f>F42-INDEX($F$4:$F$171,MATCH(D42,$D$4:$D$171,0))</f>
        <v>0.0005902777777777764</v>
      </c>
    </row>
    <row r="43" spans="1:9" s="11" customFormat="1" ht="15" customHeight="1">
      <c r="A43" s="21">
        <v>40</v>
      </c>
      <c r="B43" s="38" t="s">
        <v>139</v>
      </c>
      <c r="C43" s="38" t="s">
        <v>11</v>
      </c>
      <c r="D43" s="39">
        <v>1950</v>
      </c>
      <c r="E43" s="38" t="s">
        <v>27</v>
      </c>
      <c r="F43" s="40">
        <v>0.028460648148148148</v>
      </c>
      <c r="G43" s="21" t="str">
        <f t="shared" si="0"/>
        <v>4.24/km</v>
      </c>
      <c r="H43" s="22">
        <f t="shared" si="2"/>
        <v>0.005925925925925925</v>
      </c>
      <c r="I43" s="22">
        <f>F43-INDEX($F$4:$F$171,MATCH(D43,$D$4:$D$171,0))</f>
        <v>0</v>
      </c>
    </row>
    <row r="44" spans="1:9" s="11" customFormat="1" ht="15" customHeight="1">
      <c r="A44" s="17">
        <v>41</v>
      </c>
      <c r="B44" s="35" t="s">
        <v>140</v>
      </c>
      <c r="C44" s="35" t="s">
        <v>23</v>
      </c>
      <c r="D44" s="36">
        <v>1979</v>
      </c>
      <c r="E44" s="35" t="s">
        <v>37</v>
      </c>
      <c r="F44" s="37">
        <v>0.02847222222222222</v>
      </c>
      <c r="G44" s="17" t="str">
        <f t="shared" si="0"/>
        <v>4.25/km</v>
      </c>
      <c r="H44" s="18">
        <f t="shared" si="2"/>
        <v>0.005937499999999998</v>
      </c>
      <c r="I44" s="18">
        <f>F44-INDEX($F$4:$F$171,MATCH(D44,$D$4:$D$171,0))</f>
        <v>0</v>
      </c>
    </row>
    <row r="45" spans="1:9" s="11" customFormat="1" ht="15" customHeight="1">
      <c r="A45" s="17">
        <v>42</v>
      </c>
      <c r="B45" s="35" t="s">
        <v>141</v>
      </c>
      <c r="C45" s="35" t="s">
        <v>54</v>
      </c>
      <c r="D45" s="36">
        <v>1969</v>
      </c>
      <c r="E45" s="35" t="s">
        <v>142</v>
      </c>
      <c r="F45" s="37">
        <v>0.02847222222222222</v>
      </c>
      <c r="G45" s="17" t="str">
        <f t="shared" si="0"/>
        <v>4.25/km</v>
      </c>
      <c r="H45" s="18">
        <f t="shared" si="2"/>
        <v>0.005937499999999998</v>
      </c>
      <c r="I45" s="18">
        <f>F45-INDEX($F$4:$F$171,MATCH(D45,$D$4:$D$171,0))</f>
        <v>0.0043981481481481476</v>
      </c>
    </row>
    <row r="46" spans="1:9" s="11" customFormat="1" ht="15" customHeight="1">
      <c r="A46" s="17">
        <v>43</v>
      </c>
      <c r="B46" s="35" t="s">
        <v>143</v>
      </c>
      <c r="C46" s="35" t="s">
        <v>24</v>
      </c>
      <c r="D46" s="36">
        <v>1945</v>
      </c>
      <c r="E46" s="35" t="s">
        <v>144</v>
      </c>
      <c r="F46" s="37">
        <v>0.028668981481481483</v>
      </c>
      <c r="G46" s="17" t="str">
        <f t="shared" si="0"/>
        <v>4.26/km</v>
      </c>
      <c r="H46" s="18">
        <f t="shared" si="2"/>
        <v>0.0061342592592592594</v>
      </c>
      <c r="I46" s="18">
        <f>F46-INDEX($F$4:$F$171,MATCH(D46,$D$4:$D$171,0))</f>
        <v>0</v>
      </c>
    </row>
    <row r="47" spans="1:9" s="11" customFormat="1" ht="15" customHeight="1">
      <c r="A47" s="17">
        <v>44</v>
      </c>
      <c r="B47" s="35" t="s">
        <v>145</v>
      </c>
      <c r="C47" s="35" t="s">
        <v>61</v>
      </c>
      <c r="D47" s="36">
        <v>1962</v>
      </c>
      <c r="E47" s="35" t="s">
        <v>100</v>
      </c>
      <c r="F47" s="37">
        <v>0.028935185185185185</v>
      </c>
      <c r="G47" s="17" t="str">
        <f t="shared" si="0"/>
        <v>4.29/km</v>
      </c>
      <c r="H47" s="18">
        <f t="shared" si="2"/>
        <v>0.006400462962962962</v>
      </c>
      <c r="I47" s="18">
        <f>F47-INDEX($F$4:$F$171,MATCH(D47,$D$4:$D$171,0))</f>
        <v>0</v>
      </c>
    </row>
    <row r="48" spans="1:9" s="11" customFormat="1" ht="15" customHeight="1">
      <c r="A48" s="17">
        <v>45</v>
      </c>
      <c r="B48" s="35" t="s">
        <v>146</v>
      </c>
      <c r="C48" s="35" t="s">
        <v>19</v>
      </c>
      <c r="D48" s="36">
        <v>1962</v>
      </c>
      <c r="E48" s="35" t="s">
        <v>147</v>
      </c>
      <c r="F48" s="37">
        <v>0.028958333333333332</v>
      </c>
      <c r="G48" s="17" t="str">
        <f t="shared" si="0"/>
        <v>4.29/km</v>
      </c>
      <c r="H48" s="18">
        <f t="shared" si="2"/>
        <v>0.006423611111111109</v>
      </c>
      <c r="I48" s="18">
        <f>F48-INDEX($F$4:$F$171,MATCH(D48,$D$4:$D$171,0))</f>
        <v>2.314814814814714E-05</v>
      </c>
    </row>
    <row r="49" spans="1:9" s="11" customFormat="1" ht="15" customHeight="1">
      <c r="A49" s="17">
        <v>46</v>
      </c>
      <c r="B49" s="35" t="s">
        <v>148</v>
      </c>
      <c r="C49" s="35" t="s">
        <v>45</v>
      </c>
      <c r="D49" s="36">
        <v>1942</v>
      </c>
      <c r="E49" s="35" t="s">
        <v>75</v>
      </c>
      <c r="F49" s="37">
        <v>0.02900462962962963</v>
      </c>
      <c r="G49" s="17" t="str">
        <f t="shared" si="0"/>
        <v>4.29/km</v>
      </c>
      <c r="H49" s="18">
        <f t="shared" si="2"/>
        <v>0.006469907407407407</v>
      </c>
      <c r="I49" s="18">
        <f>F49-INDEX($F$4:$F$171,MATCH(D49,$D$4:$D$171,0))</f>
        <v>0</v>
      </c>
    </row>
    <row r="50" spans="1:9" s="11" customFormat="1" ht="15" customHeight="1">
      <c r="A50" s="17">
        <v>47</v>
      </c>
      <c r="B50" s="35" t="s">
        <v>65</v>
      </c>
      <c r="C50" s="35" t="s">
        <v>70</v>
      </c>
      <c r="D50" s="36">
        <v>1974</v>
      </c>
      <c r="E50" s="35" t="s">
        <v>56</v>
      </c>
      <c r="F50" s="37">
        <v>0.029050925925925924</v>
      </c>
      <c r="G50" s="17" t="str">
        <f t="shared" si="0"/>
        <v>4.30/km</v>
      </c>
      <c r="H50" s="18">
        <f t="shared" si="2"/>
        <v>0.006516203703703701</v>
      </c>
      <c r="I50" s="18">
        <f>F50-INDEX($F$4:$F$171,MATCH(D50,$D$4:$D$171,0))</f>
        <v>0.002523148148148146</v>
      </c>
    </row>
    <row r="51" spans="1:9" s="11" customFormat="1" ht="15" customHeight="1">
      <c r="A51" s="17">
        <v>48</v>
      </c>
      <c r="B51" s="35" t="s">
        <v>149</v>
      </c>
      <c r="C51" s="35" t="s">
        <v>150</v>
      </c>
      <c r="D51" s="36">
        <v>1955</v>
      </c>
      <c r="E51" s="35" t="s">
        <v>128</v>
      </c>
      <c r="F51" s="37">
        <v>0.02939814814814815</v>
      </c>
      <c r="G51" s="17" t="str">
        <f t="shared" si="0"/>
        <v>4.33/km</v>
      </c>
      <c r="H51" s="18">
        <f t="shared" si="2"/>
        <v>0.006863425925925926</v>
      </c>
      <c r="I51" s="18">
        <f>F51-INDEX($F$4:$F$171,MATCH(D51,$D$4:$D$171,0))</f>
        <v>0.0016087962962962957</v>
      </c>
    </row>
    <row r="52" spans="1:9" s="11" customFormat="1" ht="15" customHeight="1">
      <c r="A52" s="17">
        <v>49</v>
      </c>
      <c r="B52" s="35" t="s">
        <v>151</v>
      </c>
      <c r="C52" s="35" t="s">
        <v>152</v>
      </c>
      <c r="D52" s="36">
        <v>1954</v>
      </c>
      <c r="E52" s="35" t="s">
        <v>153</v>
      </c>
      <c r="F52" s="37">
        <v>0.03027777777777778</v>
      </c>
      <c r="G52" s="17" t="str">
        <f t="shared" si="0"/>
        <v>4.41/km</v>
      </c>
      <c r="H52" s="18">
        <f t="shared" si="2"/>
        <v>0.007743055555555555</v>
      </c>
      <c r="I52" s="18">
        <f>F52-INDEX($F$4:$F$171,MATCH(D52,$D$4:$D$171,0))</f>
        <v>0</v>
      </c>
    </row>
    <row r="53" spans="1:9" s="13" customFormat="1" ht="15" customHeight="1">
      <c r="A53" s="17">
        <v>50</v>
      </c>
      <c r="B53" s="35" t="s">
        <v>154</v>
      </c>
      <c r="C53" s="35" t="s">
        <v>47</v>
      </c>
      <c r="D53" s="36">
        <v>1957</v>
      </c>
      <c r="E53" s="35" t="s">
        <v>153</v>
      </c>
      <c r="F53" s="37">
        <v>0.030497685185185187</v>
      </c>
      <c r="G53" s="17" t="str">
        <f t="shared" si="0"/>
        <v>4.43/km</v>
      </c>
      <c r="H53" s="18">
        <f t="shared" si="2"/>
        <v>0.007962962962962963</v>
      </c>
      <c r="I53" s="18">
        <f>F53-INDEX($F$4:$F$171,MATCH(D53,$D$4:$D$171,0))</f>
        <v>0</v>
      </c>
    </row>
    <row r="54" spans="1:9" s="11" customFormat="1" ht="15" customHeight="1">
      <c r="A54" s="17">
        <v>51</v>
      </c>
      <c r="B54" s="35" t="s">
        <v>57</v>
      </c>
      <c r="C54" s="35" t="s">
        <v>35</v>
      </c>
      <c r="D54" s="36">
        <v>1972</v>
      </c>
      <c r="E54" s="35" t="s">
        <v>114</v>
      </c>
      <c r="F54" s="37">
        <v>0.03050925925925926</v>
      </c>
      <c r="G54" s="17" t="str">
        <f t="shared" si="0"/>
        <v>4.43/km</v>
      </c>
      <c r="H54" s="18">
        <f t="shared" si="2"/>
        <v>0.007974537037037037</v>
      </c>
      <c r="I54" s="18">
        <f>F54-INDEX($F$4:$F$171,MATCH(D54,$D$4:$D$171,0))</f>
        <v>0.003217592592592595</v>
      </c>
    </row>
    <row r="55" spans="1:9" s="11" customFormat="1" ht="15" customHeight="1">
      <c r="A55" s="21">
        <v>52</v>
      </c>
      <c r="B55" s="38" t="s">
        <v>155</v>
      </c>
      <c r="C55" s="38" t="s">
        <v>21</v>
      </c>
      <c r="D55" s="39">
        <v>1950</v>
      </c>
      <c r="E55" s="38" t="s">
        <v>27</v>
      </c>
      <c r="F55" s="40">
        <v>0.030729166666666665</v>
      </c>
      <c r="G55" s="21" t="str">
        <f t="shared" si="0"/>
        <v>4.45/km</v>
      </c>
      <c r="H55" s="22">
        <f t="shared" si="2"/>
        <v>0.008194444444444442</v>
      </c>
      <c r="I55" s="22">
        <f>F55-INDEX($F$4:$F$171,MATCH(D55,$D$4:$D$171,0))</f>
        <v>0.002268518518518517</v>
      </c>
    </row>
    <row r="56" spans="1:9" s="11" customFormat="1" ht="15" customHeight="1">
      <c r="A56" s="17">
        <v>53</v>
      </c>
      <c r="B56" s="35" t="s">
        <v>156</v>
      </c>
      <c r="C56" s="35" t="s">
        <v>33</v>
      </c>
      <c r="D56" s="36">
        <v>1974</v>
      </c>
      <c r="E56" s="35" t="s">
        <v>157</v>
      </c>
      <c r="F56" s="37">
        <v>0.03082175925925926</v>
      </c>
      <c r="G56" s="17" t="str">
        <f t="shared" si="0"/>
        <v>4.46/km</v>
      </c>
      <c r="H56" s="18">
        <f t="shared" si="2"/>
        <v>0.008287037037037037</v>
      </c>
      <c r="I56" s="18">
        <f>F56-INDEX($F$4:$F$171,MATCH(D56,$D$4:$D$171,0))</f>
        <v>0.004293981481481482</v>
      </c>
    </row>
    <row r="57" spans="1:9" s="11" customFormat="1" ht="15" customHeight="1">
      <c r="A57" s="21">
        <v>54</v>
      </c>
      <c r="B57" s="38" t="s">
        <v>158</v>
      </c>
      <c r="C57" s="38" t="s">
        <v>14</v>
      </c>
      <c r="D57" s="39">
        <v>1967</v>
      </c>
      <c r="E57" s="38" t="s">
        <v>27</v>
      </c>
      <c r="F57" s="40">
        <v>0.030891203703703702</v>
      </c>
      <c r="G57" s="21" t="str">
        <f t="shared" si="0"/>
        <v>4.47/km</v>
      </c>
      <c r="H57" s="22">
        <f t="shared" si="2"/>
        <v>0.008356481481481479</v>
      </c>
      <c r="I57" s="22">
        <f>F57-INDEX($F$4:$F$171,MATCH(D57,$D$4:$D$171,0))</f>
        <v>0</v>
      </c>
    </row>
    <row r="58" spans="1:9" s="11" customFormat="1" ht="15" customHeight="1">
      <c r="A58" s="17">
        <v>55</v>
      </c>
      <c r="B58" s="35" t="s">
        <v>159</v>
      </c>
      <c r="C58" s="35" t="s">
        <v>55</v>
      </c>
      <c r="D58" s="36">
        <v>1973</v>
      </c>
      <c r="E58" s="35" t="s">
        <v>75</v>
      </c>
      <c r="F58" s="37">
        <v>0.03145833333333333</v>
      </c>
      <c r="G58" s="17" t="str">
        <f t="shared" si="0"/>
        <v>4.52/km</v>
      </c>
      <c r="H58" s="18">
        <f t="shared" si="2"/>
        <v>0.008923611111111108</v>
      </c>
      <c r="I58" s="18">
        <f>F58-INDEX($F$4:$F$171,MATCH(D58,$D$4:$D$171,0))</f>
        <v>0</v>
      </c>
    </row>
    <row r="59" spans="1:9" s="11" customFormat="1" ht="15" customHeight="1">
      <c r="A59" s="17">
        <v>56</v>
      </c>
      <c r="B59" s="35" t="s">
        <v>160</v>
      </c>
      <c r="C59" s="35" t="s">
        <v>33</v>
      </c>
      <c r="D59" s="36">
        <v>1970</v>
      </c>
      <c r="E59" s="35" t="s">
        <v>161</v>
      </c>
      <c r="F59" s="37">
        <v>0.031655092592592596</v>
      </c>
      <c r="G59" s="17" t="str">
        <f t="shared" si="0"/>
        <v>4.54/km</v>
      </c>
      <c r="H59" s="18">
        <f t="shared" si="2"/>
        <v>0.009120370370370372</v>
      </c>
      <c r="I59" s="18">
        <f>F59-INDEX($F$4:$F$171,MATCH(D59,$D$4:$D$171,0))</f>
        <v>0.007407407407407411</v>
      </c>
    </row>
    <row r="60" spans="1:9" s="11" customFormat="1" ht="15" customHeight="1">
      <c r="A60" s="21">
        <v>57</v>
      </c>
      <c r="B60" s="38" t="s">
        <v>162</v>
      </c>
      <c r="C60" s="38" t="s">
        <v>30</v>
      </c>
      <c r="D60" s="39">
        <v>1959</v>
      </c>
      <c r="E60" s="38" t="s">
        <v>27</v>
      </c>
      <c r="F60" s="40">
        <v>0.03177083333333333</v>
      </c>
      <c r="G60" s="21" t="str">
        <f t="shared" si="0"/>
        <v>4.55/km</v>
      </c>
      <c r="H60" s="22">
        <f t="shared" si="2"/>
        <v>0.009236111111111108</v>
      </c>
      <c r="I60" s="22">
        <f>F60-INDEX($F$4:$F$171,MATCH(D60,$D$4:$D$171,0))</f>
        <v>0.009016203703703703</v>
      </c>
    </row>
    <row r="61" spans="1:9" s="11" customFormat="1" ht="15" customHeight="1">
      <c r="A61" s="17">
        <v>58</v>
      </c>
      <c r="B61" s="35" t="s">
        <v>163</v>
      </c>
      <c r="C61" s="35" t="s">
        <v>59</v>
      </c>
      <c r="D61" s="36">
        <v>1969</v>
      </c>
      <c r="E61" s="35" t="s">
        <v>128</v>
      </c>
      <c r="F61" s="37">
        <v>0.03193287037037037</v>
      </c>
      <c r="G61" s="17" t="str">
        <f t="shared" si="0"/>
        <v>4.57/km</v>
      </c>
      <c r="H61" s="18">
        <f t="shared" si="2"/>
        <v>0.009398148148148145</v>
      </c>
      <c r="I61" s="18">
        <f>F61-INDEX($F$4:$F$171,MATCH(D61,$D$4:$D$171,0))</f>
        <v>0.007858796296296294</v>
      </c>
    </row>
    <row r="62" spans="1:9" s="11" customFormat="1" ht="15" customHeight="1">
      <c r="A62" s="21">
        <v>59</v>
      </c>
      <c r="B62" s="38" t="s">
        <v>52</v>
      </c>
      <c r="C62" s="38" t="s">
        <v>41</v>
      </c>
      <c r="D62" s="39">
        <v>1974</v>
      </c>
      <c r="E62" s="38" t="s">
        <v>27</v>
      </c>
      <c r="F62" s="40">
        <v>0.03194444444444444</v>
      </c>
      <c r="G62" s="21" t="str">
        <f t="shared" si="0"/>
        <v>4.57/km</v>
      </c>
      <c r="H62" s="22">
        <f t="shared" si="2"/>
        <v>0.009409722222222219</v>
      </c>
      <c r="I62" s="22">
        <f>F62-INDEX($F$4:$F$171,MATCH(D62,$D$4:$D$171,0))</f>
        <v>0.005416666666666663</v>
      </c>
    </row>
    <row r="63" spans="1:9" s="11" customFormat="1" ht="15" customHeight="1">
      <c r="A63" s="17">
        <v>60</v>
      </c>
      <c r="B63" s="35" t="s">
        <v>164</v>
      </c>
      <c r="C63" s="35" t="s">
        <v>58</v>
      </c>
      <c r="D63" s="36">
        <v>1959</v>
      </c>
      <c r="E63" s="35" t="s">
        <v>75</v>
      </c>
      <c r="F63" s="37">
        <v>0.03221064814814815</v>
      </c>
      <c r="G63" s="17" t="str">
        <f t="shared" si="0"/>
        <v>4.59/km</v>
      </c>
      <c r="H63" s="18">
        <f t="shared" si="2"/>
        <v>0.009675925925925925</v>
      </c>
      <c r="I63" s="18">
        <f>F63-INDEX($F$4:$F$171,MATCH(D63,$D$4:$D$171,0))</f>
        <v>0.00945601851851852</v>
      </c>
    </row>
    <row r="64" spans="1:9" s="11" customFormat="1" ht="15" customHeight="1">
      <c r="A64" s="17">
        <v>61</v>
      </c>
      <c r="B64" s="35" t="s">
        <v>165</v>
      </c>
      <c r="C64" s="35" t="s">
        <v>20</v>
      </c>
      <c r="D64" s="36">
        <v>1965</v>
      </c>
      <c r="E64" s="35" t="s">
        <v>166</v>
      </c>
      <c r="F64" s="37">
        <v>0.032303240740740743</v>
      </c>
      <c r="G64" s="17" t="str">
        <f t="shared" si="0"/>
        <v>5.00/km</v>
      </c>
      <c r="H64" s="18">
        <f t="shared" si="2"/>
        <v>0.00976851851851852</v>
      </c>
      <c r="I64" s="18">
        <f>F64-INDEX($F$4:$F$171,MATCH(D64,$D$4:$D$171,0))</f>
        <v>0</v>
      </c>
    </row>
    <row r="65" spans="1:9" s="11" customFormat="1" ht="15" customHeight="1">
      <c r="A65" s="17">
        <v>62</v>
      </c>
      <c r="B65" s="35" t="s">
        <v>167</v>
      </c>
      <c r="C65" s="35" t="s">
        <v>68</v>
      </c>
      <c r="D65" s="36">
        <v>1950</v>
      </c>
      <c r="E65" s="35" t="s">
        <v>166</v>
      </c>
      <c r="F65" s="37">
        <v>0.03290509259259259</v>
      </c>
      <c r="G65" s="17" t="str">
        <f t="shared" si="0"/>
        <v>5.06/km</v>
      </c>
      <c r="H65" s="18">
        <f t="shared" si="2"/>
        <v>0.010370370370370367</v>
      </c>
      <c r="I65" s="18">
        <f>F65-INDEX($F$4:$F$171,MATCH(D65,$D$4:$D$171,0))</f>
        <v>0.004444444444444442</v>
      </c>
    </row>
    <row r="66" spans="1:9" s="11" customFormat="1" ht="15" customHeight="1">
      <c r="A66" s="21">
        <v>63</v>
      </c>
      <c r="B66" s="38" t="s">
        <v>168</v>
      </c>
      <c r="C66" s="38" t="s">
        <v>28</v>
      </c>
      <c r="D66" s="39">
        <v>1972</v>
      </c>
      <c r="E66" s="38" t="s">
        <v>27</v>
      </c>
      <c r="F66" s="40">
        <v>0.032962962962962965</v>
      </c>
      <c r="G66" s="21" t="str">
        <f t="shared" si="0"/>
        <v>5.06/km</v>
      </c>
      <c r="H66" s="22">
        <f t="shared" si="2"/>
        <v>0.010428240740740741</v>
      </c>
      <c r="I66" s="22">
        <f>F66-INDEX($F$4:$F$171,MATCH(D66,$D$4:$D$171,0))</f>
        <v>0.005671296296296299</v>
      </c>
    </row>
    <row r="67" spans="1:9" s="11" customFormat="1" ht="15" customHeight="1">
      <c r="A67" s="17">
        <v>64</v>
      </c>
      <c r="B67" s="35" t="s">
        <v>169</v>
      </c>
      <c r="C67" s="35" t="s">
        <v>41</v>
      </c>
      <c r="D67" s="36">
        <v>1958</v>
      </c>
      <c r="E67" s="35" t="s">
        <v>170</v>
      </c>
      <c r="F67" s="37">
        <v>0.03304398148148148</v>
      </c>
      <c r="G67" s="17" t="str">
        <f t="shared" si="0"/>
        <v>5.07/km</v>
      </c>
      <c r="H67" s="18">
        <f t="shared" si="2"/>
        <v>0.010509259259259256</v>
      </c>
      <c r="I67" s="18">
        <f>F67-INDEX($F$4:$F$171,MATCH(D67,$D$4:$D$171,0))</f>
        <v>0.009108796296296295</v>
      </c>
    </row>
    <row r="68" spans="1:9" s="11" customFormat="1" ht="15" customHeight="1">
      <c r="A68" s="17">
        <v>65</v>
      </c>
      <c r="B68" s="35" t="s">
        <v>171</v>
      </c>
      <c r="C68" s="35" t="s">
        <v>29</v>
      </c>
      <c r="D68" s="36">
        <v>1954</v>
      </c>
      <c r="E68" s="35" t="s">
        <v>114</v>
      </c>
      <c r="F68" s="37">
        <v>0.033101851851851855</v>
      </c>
      <c r="G68" s="17" t="str">
        <f aca="true" t="shared" si="3" ref="G68:G99">TEXT(INT((HOUR(F68)*3600+MINUTE(F68)*60+SECOND(F68))/$I$2/60),"0")&amp;"."&amp;TEXT(MOD((HOUR(F68)*3600+MINUTE(F68)*60+SECOND(F68))/$I$2,60),"00")&amp;"/km"</f>
        <v>5.08/km</v>
      </c>
      <c r="H68" s="18">
        <f t="shared" si="2"/>
        <v>0.010567129629629631</v>
      </c>
      <c r="I68" s="18">
        <f>F68-INDEX($F$4:$F$171,MATCH(D68,$D$4:$D$171,0))</f>
        <v>0.002824074074074076</v>
      </c>
    </row>
    <row r="69" spans="1:9" s="11" customFormat="1" ht="15" customHeight="1">
      <c r="A69" s="17">
        <v>66</v>
      </c>
      <c r="B69" s="35" t="s">
        <v>172</v>
      </c>
      <c r="C69" s="35" t="s">
        <v>36</v>
      </c>
      <c r="D69" s="36">
        <v>1972</v>
      </c>
      <c r="E69" s="35" t="s">
        <v>173</v>
      </c>
      <c r="F69" s="37">
        <v>0.03319444444444444</v>
      </c>
      <c r="G69" s="17" t="str">
        <f t="shared" si="3"/>
        <v>5.08/km</v>
      </c>
      <c r="H69" s="18">
        <f t="shared" si="2"/>
        <v>0.01065972222222222</v>
      </c>
      <c r="I69" s="18">
        <f>F69-INDEX($F$4:$F$171,MATCH(D69,$D$4:$D$171,0))</f>
        <v>0.005902777777777778</v>
      </c>
    </row>
    <row r="70" spans="1:9" s="11" customFormat="1" ht="15" customHeight="1">
      <c r="A70" s="21">
        <v>67</v>
      </c>
      <c r="B70" s="38" t="s">
        <v>141</v>
      </c>
      <c r="C70" s="38" t="s">
        <v>39</v>
      </c>
      <c r="D70" s="39">
        <v>1964</v>
      </c>
      <c r="E70" s="38" t="s">
        <v>27</v>
      </c>
      <c r="F70" s="40">
        <v>0.03332175925925926</v>
      </c>
      <c r="G70" s="21" t="str">
        <f t="shared" si="3"/>
        <v>5.10/km</v>
      </c>
      <c r="H70" s="22">
        <f t="shared" si="2"/>
        <v>0.010787037037037036</v>
      </c>
      <c r="I70" s="22">
        <f>F70-INDEX($F$4:$F$171,MATCH(D70,$D$4:$D$171,0))</f>
        <v>0.007766203703703702</v>
      </c>
    </row>
    <row r="71" spans="1:9" s="11" customFormat="1" ht="15" customHeight="1">
      <c r="A71" s="17">
        <v>68</v>
      </c>
      <c r="B71" s="35" t="s">
        <v>174</v>
      </c>
      <c r="C71" s="35" t="s">
        <v>175</v>
      </c>
      <c r="D71" s="36">
        <v>1944</v>
      </c>
      <c r="E71" s="35" t="s">
        <v>75</v>
      </c>
      <c r="F71" s="37">
        <v>0.03333333333333333</v>
      </c>
      <c r="G71" s="17" t="str">
        <f t="shared" si="3"/>
        <v>5.10/km</v>
      </c>
      <c r="H71" s="18">
        <f t="shared" si="2"/>
        <v>0.01079861111111111</v>
      </c>
      <c r="I71" s="18">
        <f>F71-INDEX($F$4:$F$171,MATCH(D71,$D$4:$D$171,0))</f>
        <v>0</v>
      </c>
    </row>
    <row r="72" spans="1:9" s="11" customFormat="1" ht="15" customHeight="1">
      <c r="A72" s="17">
        <v>69</v>
      </c>
      <c r="B72" s="35" t="s">
        <v>71</v>
      </c>
      <c r="C72" s="35" t="s">
        <v>66</v>
      </c>
      <c r="D72" s="36">
        <v>1960</v>
      </c>
      <c r="E72" s="35" t="s">
        <v>75</v>
      </c>
      <c r="F72" s="37">
        <v>0.0334375</v>
      </c>
      <c r="G72" s="17" t="str">
        <f t="shared" si="3"/>
        <v>5.11/km</v>
      </c>
      <c r="H72" s="18">
        <f t="shared" si="2"/>
        <v>0.010902777777777779</v>
      </c>
      <c r="I72" s="18">
        <f>F72-INDEX($F$4:$F$171,MATCH(D72,$D$4:$D$171,0))</f>
        <v>0.00601851851851852</v>
      </c>
    </row>
    <row r="73" spans="1:9" s="11" customFormat="1" ht="15" customHeight="1">
      <c r="A73" s="17">
        <v>70</v>
      </c>
      <c r="B73" s="35" t="s">
        <v>176</v>
      </c>
      <c r="C73" s="35" t="s">
        <v>16</v>
      </c>
      <c r="D73" s="36">
        <v>1970</v>
      </c>
      <c r="E73" s="35" t="s">
        <v>177</v>
      </c>
      <c r="F73" s="37">
        <v>0.03351851851851852</v>
      </c>
      <c r="G73" s="17" t="str">
        <f t="shared" si="3"/>
        <v>5.11/km</v>
      </c>
      <c r="H73" s="18">
        <f t="shared" si="2"/>
        <v>0.010983796296296294</v>
      </c>
      <c r="I73" s="18">
        <f>F73-INDEX($F$4:$F$171,MATCH(D73,$D$4:$D$171,0))</f>
        <v>0.009270833333333332</v>
      </c>
    </row>
    <row r="74" spans="1:9" s="11" customFormat="1" ht="15" customHeight="1">
      <c r="A74" s="17">
        <v>71</v>
      </c>
      <c r="B74" s="35" t="s">
        <v>178</v>
      </c>
      <c r="C74" s="35" t="s">
        <v>69</v>
      </c>
      <c r="D74" s="36">
        <v>1975</v>
      </c>
      <c r="E74" s="35" t="s">
        <v>144</v>
      </c>
      <c r="F74" s="37">
        <v>0.03356481481481482</v>
      </c>
      <c r="G74" s="17" t="str">
        <f t="shared" si="3"/>
        <v>5.12/km</v>
      </c>
      <c r="H74" s="18">
        <f t="shared" si="2"/>
        <v>0.011030092592592595</v>
      </c>
      <c r="I74" s="18">
        <f>F74-INDEX($F$4:$F$171,MATCH(D74,$D$4:$D$171,0))</f>
        <v>0.005219907407407409</v>
      </c>
    </row>
    <row r="75" spans="1:9" s="11" customFormat="1" ht="15" customHeight="1">
      <c r="A75" s="21">
        <v>72</v>
      </c>
      <c r="B75" s="38" t="s">
        <v>62</v>
      </c>
      <c r="C75" s="38" t="s">
        <v>22</v>
      </c>
      <c r="D75" s="39">
        <v>1968</v>
      </c>
      <c r="E75" s="38" t="s">
        <v>27</v>
      </c>
      <c r="F75" s="40">
        <v>0.03377314814814815</v>
      </c>
      <c r="G75" s="21" t="str">
        <f t="shared" si="3"/>
        <v>5.14/km</v>
      </c>
      <c r="H75" s="22">
        <f t="shared" si="2"/>
        <v>0.011238425925925926</v>
      </c>
      <c r="I75" s="22">
        <f>F75-INDEX($F$4:$F$171,MATCH(D75,$D$4:$D$171,0))</f>
        <v>0.009675925925925928</v>
      </c>
    </row>
    <row r="76" spans="1:9" s="11" customFormat="1" ht="15" customHeight="1">
      <c r="A76" s="17">
        <v>73</v>
      </c>
      <c r="B76" s="35" t="s">
        <v>179</v>
      </c>
      <c r="C76" s="35" t="s">
        <v>180</v>
      </c>
      <c r="D76" s="36">
        <v>1961</v>
      </c>
      <c r="E76" s="35" t="s">
        <v>181</v>
      </c>
      <c r="F76" s="37">
        <v>0.03388888888888889</v>
      </c>
      <c r="G76" s="17" t="str">
        <f t="shared" si="3"/>
        <v>5.15/km</v>
      </c>
      <c r="H76" s="18">
        <f t="shared" si="2"/>
        <v>0.011354166666666669</v>
      </c>
      <c r="I76" s="18">
        <f>F76-INDEX($F$4:$F$171,MATCH(D76,$D$4:$D$171,0))</f>
        <v>0.011076388888888893</v>
      </c>
    </row>
    <row r="77" spans="1:9" s="11" customFormat="1" ht="15" customHeight="1">
      <c r="A77" s="17">
        <v>74</v>
      </c>
      <c r="B77" s="35" t="s">
        <v>182</v>
      </c>
      <c r="C77" s="35" t="s">
        <v>47</v>
      </c>
      <c r="D77" s="36">
        <v>1967</v>
      </c>
      <c r="E77" s="35" t="s">
        <v>183</v>
      </c>
      <c r="F77" s="37">
        <v>0.034027777777777775</v>
      </c>
      <c r="G77" s="17" t="str">
        <f t="shared" si="3"/>
        <v>5.16/km</v>
      </c>
      <c r="H77" s="18">
        <f t="shared" si="2"/>
        <v>0.011493055555555552</v>
      </c>
      <c r="I77" s="18">
        <f>F77-INDEX($F$4:$F$171,MATCH(D77,$D$4:$D$171,0))</f>
        <v>0.003136574074074073</v>
      </c>
    </row>
    <row r="78" spans="1:9" s="11" customFormat="1" ht="15" customHeight="1">
      <c r="A78" s="21">
        <v>75</v>
      </c>
      <c r="B78" s="38" t="s">
        <v>42</v>
      </c>
      <c r="C78" s="38" t="s">
        <v>13</v>
      </c>
      <c r="D78" s="39">
        <v>1957</v>
      </c>
      <c r="E78" s="38" t="s">
        <v>27</v>
      </c>
      <c r="F78" s="40">
        <v>0.03414351851851852</v>
      </c>
      <c r="G78" s="21" t="str">
        <f t="shared" si="3"/>
        <v>5.17/km</v>
      </c>
      <c r="H78" s="22">
        <f t="shared" si="2"/>
        <v>0.011608796296296294</v>
      </c>
      <c r="I78" s="22">
        <f>F78-INDEX($F$4:$F$171,MATCH(D78,$D$4:$D$171,0))</f>
        <v>0.003645833333333331</v>
      </c>
    </row>
    <row r="79" spans="1:9" s="11" customFormat="1" ht="15" customHeight="1">
      <c r="A79" s="17">
        <v>76</v>
      </c>
      <c r="B79" s="35" t="s">
        <v>184</v>
      </c>
      <c r="C79" s="35" t="s">
        <v>32</v>
      </c>
      <c r="D79" s="36">
        <v>1974</v>
      </c>
      <c r="E79" s="35" t="s">
        <v>75</v>
      </c>
      <c r="F79" s="37">
        <v>0.034305555555555554</v>
      </c>
      <c r="G79" s="17" t="str">
        <f t="shared" si="3"/>
        <v>5.19/km</v>
      </c>
      <c r="H79" s="18">
        <f t="shared" si="2"/>
        <v>0.011770833333333331</v>
      </c>
      <c r="I79" s="18">
        <f>F79-INDEX($F$4:$F$171,MATCH(D79,$D$4:$D$171,0))</f>
        <v>0.007777777777777776</v>
      </c>
    </row>
    <row r="80" spans="1:9" s="13" customFormat="1" ht="15" customHeight="1">
      <c r="A80" s="17">
        <v>77</v>
      </c>
      <c r="B80" s="35" t="s">
        <v>185</v>
      </c>
      <c r="C80" s="35" t="s">
        <v>186</v>
      </c>
      <c r="D80" s="36">
        <v>1950</v>
      </c>
      <c r="E80" s="35" t="s">
        <v>157</v>
      </c>
      <c r="F80" s="37">
        <v>0.03439814814814815</v>
      </c>
      <c r="G80" s="17" t="str">
        <f t="shared" si="3"/>
        <v>5.20/km</v>
      </c>
      <c r="H80" s="18">
        <f t="shared" si="2"/>
        <v>0.011863425925925927</v>
      </c>
      <c r="I80" s="18">
        <f>F80-INDEX($F$4:$F$171,MATCH(D80,$D$4:$D$171,0))</f>
        <v>0.005937500000000002</v>
      </c>
    </row>
    <row r="81" spans="1:9" s="11" customFormat="1" ht="15" customHeight="1">
      <c r="A81" s="17">
        <v>78</v>
      </c>
      <c r="B81" s="35" t="s">
        <v>46</v>
      </c>
      <c r="C81" s="35" t="s">
        <v>50</v>
      </c>
      <c r="D81" s="36">
        <v>1955</v>
      </c>
      <c r="E81" s="35" t="s">
        <v>187</v>
      </c>
      <c r="F81" s="37">
        <v>0.03453703703703704</v>
      </c>
      <c r="G81" s="17" t="str">
        <f t="shared" si="3"/>
        <v>5.21/km</v>
      </c>
      <c r="H81" s="18">
        <f t="shared" si="2"/>
        <v>0.012002314814814816</v>
      </c>
      <c r="I81" s="18">
        <f>F81-INDEX($F$4:$F$171,MATCH(D81,$D$4:$D$171,0))</f>
        <v>0.006747685185185186</v>
      </c>
    </row>
    <row r="82" spans="1:9" s="11" customFormat="1" ht="15" customHeight="1">
      <c r="A82" s="17">
        <v>79</v>
      </c>
      <c r="B82" s="35" t="s">
        <v>188</v>
      </c>
      <c r="C82" s="35" t="s">
        <v>17</v>
      </c>
      <c r="D82" s="36">
        <v>1963</v>
      </c>
      <c r="E82" s="35" t="s">
        <v>37</v>
      </c>
      <c r="F82" s="37">
        <v>0.03457175925925926</v>
      </c>
      <c r="G82" s="17" t="str">
        <f t="shared" si="3"/>
        <v>5.21/km</v>
      </c>
      <c r="H82" s="18">
        <f aca="true" t="shared" si="4" ref="H82:H99">F82-$F$4</f>
        <v>0.012037037037037037</v>
      </c>
      <c r="I82" s="18">
        <f>F82-INDEX($F$4:$F$171,MATCH(D82,$D$4:$D$171,0))</f>
        <v>0.011550925925925926</v>
      </c>
    </row>
    <row r="83" spans="1:9" s="11" customFormat="1" ht="15" customHeight="1">
      <c r="A83" s="17">
        <v>80</v>
      </c>
      <c r="B83" s="35" t="s">
        <v>189</v>
      </c>
      <c r="C83" s="35" t="s">
        <v>12</v>
      </c>
      <c r="D83" s="36">
        <v>1956</v>
      </c>
      <c r="E83" s="35" t="s">
        <v>190</v>
      </c>
      <c r="F83" s="37">
        <v>0.03469907407407408</v>
      </c>
      <c r="G83" s="17" t="str">
        <f t="shared" si="3"/>
        <v>5.22/km</v>
      </c>
      <c r="H83" s="18">
        <f t="shared" si="4"/>
        <v>0.012164351851851853</v>
      </c>
      <c r="I83" s="18">
        <f>F83-INDEX($F$4:$F$171,MATCH(D83,$D$4:$D$171,0))</f>
        <v>0</v>
      </c>
    </row>
    <row r="84" spans="1:9" ht="15" customHeight="1">
      <c r="A84" s="17">
        <v>81</v>
      </c>
      <c r="B84" s="35" t="s">
        <v>191</v>
      </c>
      <c r="C84" s="35" t="s">
        <v>192</v>
      </c>
      <c r="D84" s="36">
        <v>1958</v>
      </c>
      <c r="E84" s="35" t="s">
        <v>86</v>
      </c>
      <c r="F84" s="37">
        <v>0.035555555555555556</v>
      </c>
      <c r="G84" s="17" t="str">
        <f t="shared" si="3"/>
        <v>5.30/km</v>
      </c>
      <c r="H84" s="18">
        <f t="shared" si="4"/>
        <v>0.013020833333333332</v>
      </c>
      <c r="I84" s="18">
        <f>F84-INDEX($F$4:$F$171,MATCH(D84,$D$4:$D$171,0))</f>
        <v>0.011620370370370371</v>
      </c>
    </row>
    <row r="85" spans="1:9" ht="15" customHeight="1">
      <c r="A85" s="17">
        <v>82</v>
      </c>
      <c r="B85" s="35" t="s">
        <v>193</v>
      </c>
      <c r="C85" s="35" t="s">
        <v>40</v>
      </c>
      <c r="D85" s="36">
        <v>1954</v>
      </c>
      <c r="E85" s="35" t="s">
        <v>166</v>
      </c>
      <c r="F85" s="37">
        <v>0.0365625</v>
      </c>
      <c r="G85" s="17" t="str">
        <f t="shared" si="3"/>
        <v>5.40/km</v>
      </c>
      <c r="H85" s="18">
        <f t="shared" si="4"/>
        <v>0.014027777777777774</v>
      </c>
      <c r="I85" s="18">
        <f>F85-INDEX($F$4:$F$171,MATCH(D85,$D$4:$D$171,0))</f>
        <v>0.006284722222222219</v>
      </c>
    </row>
    <row r="86" spans="1:9" ht="15" customHeight="1">
      <c r="A86" s="17">
        <v>83</v>
      </c>
      <c r="B86" s="35" t="s">
        <v>194</v>
      </c>
      <c r="C86" s="35" t="s">
        <v>11</v>
      </c>
      <c r="D86" s="36">
        <v>1966</v>
      </c>
      <c r="E86" s="35" t="s">
        <v>114</v>
      </c>
      <c r="F86" s="37">
        <v>0.03826388888888889</v>
      </c>
      <c r="G86" s="17" t="str">
        <f t="shared" si="3"/>
        <v>5.55/km</v>
      </c>
      <c r="H86" s="18">
        <f t="shared" si="4"/>
        <v>0.015729166666666666</v>
      </c>
      <c r="I86" s="18">
        <f>F86-INDEX($F$4:$F$171,MATCH(D86,$D$4:$D$171,0))</f>
        <v>0.014548611111111113</v>
      </c>
    </row>
    <row r="87" spans="1:9" ht="15" customHeight="1">
      <c r="A87" s="21">
        <v>84</v>
      </c>
      <c r="B87" s="38" t="s">
        <v>195</v>
      </c>
      <c r="C87" s="38" t="s">
        <v>196</v>
      </c>
      <c r="D87" s="39">
        <v>1961</v>
      </c>
      <c r="E87" s="38" t="s">
        <v>27</v>
      </c>
      <c r="F87" s="40">
        <v>0.038599537037037036</v>
      </c>
      <c r="G87" s="21" t="str">
        <f t="shared" si="3"/>
        <v>5.59/km</v>
      </c>
      <c r="H87" s="22">
        <f t="shared" si="4"/>
        <v>0.016064814814814813</v>
      </c>
      <c r="I87" s="22">
        <f>F87-INDEX($F$4:$F$171,MATCH(D87,$D$4:$D$171,0))</f>
        <v>0.015787037037037037</v>
      </c>
    </row>
    <row r="88" spans="1:9" ht="15" customHeight="1">
      <c r="A88" s="21">
        <v>85</v>
      </c>
      <c r="B88" s="38" t="s">
        <v>197</v>
      </c>
      <c r="C88" s="38" t="s">
        <v>29</v>
      </c>
      <c r="D88" s="39">
        <v>1964</v>
      </c>
      <c r="E88" s="38" t="s">
        <v>27</v>
      </c>
      <c r="F88" s="40">
        <v>0.03861111111111111</v>
      </c>
      <c r="G88" s="21" t="str">
        <f t="shared" si="3"/>
        <v>5.59/km</v>
      </c>
      <c r="H88" s="22">
        <f t="shared" si="4"/>
        <v>0.016076388888888887</v>
      </c>
      <c r="I88" s="22">
        <f>F88-INDEX($F$4:$F$171,MATCH(D88,$D$4:$D$171,0))</f>
        <v>0.013055555555555553</v>
      </c>
    </row>
    <row r="89" spans="1:9" ht="15" customHeight="1">
      <c r="A89" s="17">
        <v>86</v>
      </c>
      <c r="B89" s="35" t="s">
        <v>198</v>
      </c>
      <c r="C89" s="35" t="s">
        <v>199</v>
      </c>
      <c r="D89" s="36">
        <v>1959</v>
      </c>
      <c r="E89" s="35" t="s">
        <v>200</v>
      </c>
      <c r="F89" s="37">
        <v>0.03883101851851852</v>
      </c>
      <c r="G89" s="17" t="str">
        <f t="shared" si="3"/>
        <v>6.01/km</v>
      </c>
      <c r="H89" s="18">
        <f t="shared" si="4"/>
        <v>0.0162962962962963</v>
      </c>
      <c r="I89" s="18">
        <f>F89-INDEX($F$4:$F$171,MATCH(D89,$D$4:$D$171,0))</f>
        <v>0.016076388888888894</v>
      </c>
    </row>
    <row r="90" spans="1:9" ht="15" customHeight="1">
      <c r="A90" s="17">
        <v>87</v>
      </c>
      <c r="B90" s="35" t="s">
        <v>201</v>
      </c>
      <c r="C90" s="35" t="s">
        <v>38</v>
      </c>
      <c r="D90" s="36">
        <v>1963</v>
      </c>
      <c r="E90" s="35" t="s">
        <v>202</v>
      </c>
      <c r="F90" s="37">
        <v>0.038842592592592595</v>
      </c>
      <c r="G90" s="17" t="str">
        <f t="shared" si="3"/>
        <v>6.01/km</v>
      </c>
      <c r="H90" s="18">
        <f t="shared" si="4"/>
        <v>0.016307870370370372</v>
      </c>
      <c r="I90" s="18">
        <f>F90-INDEX($F$4:$F$171,MATCH(D90,$D$4:$D$171,0))</f>
        <v>0.01582175925925926</v>
      </c>
    </row>
    <row r="91" spans="1:9" ht="15" customHeight="1">
      <c r="A91" s="21">
        <v>88</v>
      </c>
      <c r="B91" s="38" t="s">
        <v>203</v>
      </c>
      <c r="C91" s="38" t="s">
        <v>12</v>
      </c>
      <c r="D91" s="39">
        <v>1963</v>
      </c>
      <c r="E91" s="38" t="s">
        <v>27</v>
      </c>
      <c r="F91" s="40">
        <v>0.039525462962962964</v>
      </c>
      <c r="G91" s="21" t="str">
        <f t="shared" si="3"/>
        <v>6.07/km</v>
      </c>
      <c r="H91" s="22">
        <f t="shared" si="4"/>
        <v>0.01699074074074074</v>
      </c>
      <c r="I91" s="22">
        <f>F91-INDEX($F$4:$F$171,MATCH(D91,$D$4:$D$171,0))</f>
        <v>0.01650462962962963</v>
      </c>
    </row>
    <row r="92" spans="1:9" ht="15" customHeight="1">
      <c r="A92" s="21">
        <v>89</v>
      </c>
      <c r="B92" s="38" t="s">
        <v>72</v>
      </c>
      <c r="C92" s="38" t="s">
        <v>17</v>
      </c>
      <c r="D92" s="39">
        <v>1951</v>
      </c>
      <c r="E92" s="38" t="s">
        <v>27</v>
      </c>
      <c r="F92" s="40">
        <v>0.04048611111111111</v>
      </c>
      <c r="G92" s="21" t="str">
        <f t="shared" si="3"/>
        <v>6.16/km</v>
      </c>
      <c r="H92" s="22">
        <f t="shared" si="4"/>
        <v>0.017951388888888888</v>
      </c>
      <c r="I92" s="22">
        <f>F92-INDEX($F$4:$F$171,MATCH(D92,$D$4:$D$171,0))</f>
        <v>0</v>
      </c>
    </row>
    <row r="93" spans="1:9" ht="15" customHeight="1">
      <c r="A93" s="21">
        <v>90</v>
      </c>
      <c r="B93" s="38" t="s">
        <v>204</v>
      </c>
      <c r="C93" s="38" t="s">
        <v>11</v>
      </c>
      <c r="D93" s="39">
        <v>1957</v>
      </c>
      <c r="E93" s="38" t="s">
        <v>27</v>
      </c>
      <c r="F93" s="40">
        <v>0.04123842592592593</v>
      </c>
      <c r="G93" s="21" t="str">
        <f t="shared" si="3"/>
        <v>6.23/km</v>
      </c>
      <c r="H93" s="22">
        <f t="shared" si="4"/>
        <v>0.018703703703703705</v>
      </c>
      <c r="I93" s="22">
        <f>F93-INDEX($F$4:$F$171,MATCH(D93,$D$4:$D$171,0))</f>
        <v>0.010740740740740742</v>
      </c>
    </row>
    <row r="94" spans="1:9" ht="15" customHeight="1">
      <c r="A94" s="17">
        <v>91</v>
      </c>
      <c r="B94" s="35" t="s">
        <v>205</v>
      </c>
      <c r="C94" s="35" t="s">
        <v>17</v>
      </c>
      <c r="D94" s="36">
        <v>1960</v>
      </c>
      <c r="E94" s="35" t="s">
        <v>128</v>
      </c>
      <c r="F94" s="37">
        <v>0.04244212962962963</v>
      </c>
      <c r="G94" s="17" t="str">
        <f t="shared" si="3"/>
        <v>6.34/km</v>
      </c>
      <c r="H94" s="18">
        <f t="shared" si="4"/>
        <v>0.019907407407407405</v>
      </c>
      <c r="I94" s="18">
        <f>F94-INDEX($F$4:$F$171,MATCH(D94,$D$4:$D$171,0))</f>
        <v>0.015023148148148147</v>
      </c>
    </row>
    <row r="95" spans="1:9" ht="15" customHeight="1">
      <c r="A95" s="17">
        <v>92</v>
      </c>
      <c r="B95" s="35" t="s">
        <v>206</v>
      </c>
      <c r="C95" s="35" t="s">
        <v>13</v>
      </c>
      <c r="D95" s="36">
        <v>1956</v>
      </c>
      <c r="E95" s="35" t="s">
        <v>207</v>
      </c>
      <c r="F95" s="37">
        <v>0.0424537037037037</v>
      </c>
      <c r="G95" s="17" t="str">
        <f t="shared" si="3"/>
        <v>6.34/km</v>
      </c>
      <c r="H95" s="18">
        <f t="shared" si="4"/>
        <v>0.01991898148148148</v>
      </c>
      <c r="I95" s="18">
        <f>F95-INDEX($F$4:$F$171,MATCH(D95,$D$4:$D$171,0))</f>
        <v>0.007754629629629625</v>
      </c>
    </row>
    <row r="96" spans="1:9" ht="15" customHeight="1">
      <c r="A96" s="21">
        <v>93</v>
      </c>
      <c r="B96" s="38" t="s">
        <v>208</v>
      </c>
      <c r="C96" s="38" t="s">
        <v>53</v>
      </c>
      <c r="D96" s="39">
        <v>1960</v>
      </c>
      <c r="E96" s="38" t="s">
        <v>27</v>
      </c>
      <c r="F96" s="40">
        <v>0.04386574074074074</v>
      </c>
      <c r="G96" s="21" t="str">
        <f t="shared" si="3"/>
        <v>6.48/km</v>
      </c>
      <c r="H96" s="22">
        <f t="shared" si="4"/>
        <v>0.021331018518518517</v>
      </c>
      <c r="I96" s="22">
        <f>F96-INDEX($F$4:$F$171,MATCH(D96,$D$4:$D$171,0))</f>
        <v>0.016446759259259258</v>
      </c>
    </row>
    <row r="97" spans="1:9" ht="15" customHeight="1">
      <c r="A97" s="17">
        <v>94</v>
      </c>
      <c r="B97" s="35" t="s">
        <v>209</v>
      </c>
      <c r="C97" s="35" t="s">
        <v>23</v>
      </c>
      <c r="D97" s="36">
        <v>1950</v>
      </c>
      <c r="E97" s="35" t="s">
        <v>200</v>
      </c>
      <c r="F97" s="37">
        <v>0.04398148148148148</v>
      </c>
      <c r="G97" s="17" t="str">
        <f t="shared" si="3"/>
        <v>6.49/km</v>
      </c>
      <c r="H97" s="18">
        <f t="shared" si="4"/>
        <v>0.02144675925925926</v>
      </c>
      <c r="I97" s="18">
        <f>F97-INDEX($F$4:$F$171,MATCH(D97,$D$4:$D$171,0))</f>
        <v>0.015520833333333334</v>
      </c>
    </row>
    <row r="98" spans="1:9" ht="15" customHeight="1">
      <c r="A98" s="17">
        <v>95</v>
      </c>
      <c r="B98" s="35" t="s">
        <v>210</v>
      </c>
      <c r="C98" s="35" t="s">
        <v>49</v>
      </c>
      <c r="D98" s="36">
        <v>1937</v>
      </c>
      <c r="E98" s="35" t="s">
        <v>128</v>
      </c>
      <c r="F98" s="37">
        <v>0.04736111111111111</v>
      </c>
      <c r="G98" s="17" t="str">
        <f t="shared" si="3"/>
        <v>7.20/km</v>
      </c>
      <c r="H98" s="18">
        <f t="shared" si="4"/>
        <v>0.024826388888888887</v>
      </c>
      <c r="I98" s="18">
        <f>F98-INDEX($F$4:$F$171,MATCH(D98,$D$4:$D$171,0))</f>
        <v>0</v>
      </c>
    </row>
    <row r="99" spans="1:9" ht="15" customHeight="1">
      <c r="A99" s="23">
        <v>96</v>
      </c>
      <c r="B99" s="41" t="s">
        <v>211</v>
      </c>
      <c r="C99" s="41" t="s">
        <v>25</v>
      </c>
      <c r="D99" s="42">
        <v>1954</v>
      </c>
      <c r="E99" s="41" t="s">
        <v>27</v>
      </c>
      <c r="F99" s="43">
        <v>0.04864583333333333</v>
      </c>
      <c r="G99" s="23" t="str">
        <f t="shared" si="3"/>
        <v>7.32/km</v>
      </c>
      <c r="H99" s="24">
        <f t="shared" si="4"/>
        <v>0.02611111111111111</v>
      </c>
      <c r="I99" s="24">
        <f>F99-INDEX($F$4:$F$171,MATCH(D99,$D$4:$D$171,0))</f>
        <v>0.018368055555555554</v>
      </c>
    </row>
  </sheetData>
  <sheetProtection/>
  <autoFilter ref="A3:I99"/>
  <mergeCells count="2">
    <mergeCell ref="A1:I1"/>
    <mergeCell ref="A2:G2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50"/>
  <sheetViews>
    <sheetView zoomScalePageLayoutView="0" workbookViewId="0" topLeftCell="A1">
      <pane ySplit="3" topLeftCell="BM4" activePane="bottomLeft" state="frozen"/>
      <selection pane="topLeft" activeCell="A1" sqref="A1"/>
      <selection pane="bottomLeft" activeCell="H11" sqref="H11"/>
    </sheetView>
  </sheetViews>
  <sheetFormatPr defaultColWidth="9.140625" defaultRowHeight="12.75"/>
  <cols>
    <col min="1" max="1" width="8.7109375" style="2" customWidth="1"/>
    <col min="2" max="2" width="44.00390625" style="2" customWidth="1"/>
    <col min="3" max="3" width="13.140625" style="2" customWidth="1"/>
  </cols>
  <sheetData>
    <row r="1" spans="1:3" ht="24.75" customHeight="1">
      <c r="A1" s="30" t="str">
        <f>Individuale!A1</f>
        <v>Attraverso... Castel San Pietro Romano 3ª edizione</v>
      </c>
      <c r="B1" s="30"/>
      <c r="C1" s="30"/>
    </row>
    <row r="2" spans="1:3" ht="33" customHeight="1">
      <c r="A2" s="31" t="str">
        <f>Individuale!A2&amp;" km. "&amp;Individuale!I2</f>
        <v>Castel San Pietro Romano (RM) Italia - Domenica 21/08/2011 km. 9,3</v>
      </c>
      <c r="B2" s="31"/>
      <c r="C2" s="31"/>
    </row>
    <row r="3" spans="1:3" ht="24.75" customHeight="1">
      <c r="A3" s="14" t="s">
        <v>1</v>
      </c>
      <c r="B3" s="9" t="s">
        <v>5</v>
      </c>
      <c r="C3" s="9" t="s">
        <v>10</v>
      </c>
    </row>
    <row r="4" spans="1:3" ht="15" customHeight="1">
      <c r="A4" s="25">
        <v>1</v>
      </c>
      <c r="B4" s="26" t="s">
        <v>27</v>
      </c>
      <c r="C4" s="27">
        <v>18</v>
      </c>
    </row>
    <row r="5" spans="1:3" ht="15" customHeight="1">
      <c r="A5" s="17">
        <v>2</v>
      </c>
      <c r="B5" s="20" t="s">
        <v>75</v>
      </c>
      <c r="C5" s="45">
        <v>10</v>
      </c>
    </row>
    <row r="6" spans="1:3" ht="15" customHeight="1">
      <c r="A6" s="17">
        <v>3</v>
      </c>
      <c r="B6" s="20" t="s">
        <v>128</v>
      </c>
      <c r="C6" s="45">
        <v>6</v>
      </c>
    </row>
    <row r="7" spans="1:3" ht="15" customHeight="1">
      <c r="A7" s="17">
        <v>4</v>
      </c>
      <c r="B7" s="20" t="s">
        <v>88</v>
      </c>
      <c r="C7" s="45">
        <v>4</v>
      </c>
    </row>
    <row r="8" spans="1:3" ht="15" customHeight="1">
      <c r="A8" s="17">
        <v>5</v>
      </c>
      <c r="B8" s="20" t="s">
        <v>114</v>
      </c>
      <c r="C8" s="45">
        <v>4</v>
      </c>
    </row>
    <row r="9" spans="1:3" ht="15" customHeight="1">
      <c r="A9" s="17">
        <v>6</v>
      </c>
      <c r="B9" s="20" t="s">
        <v>166</v>
      </c>
      <c r="C9" s="45">
        <v>3</v>
      </c>
    </row>
    <row r="10" spans="1:3" ht="15" customHeight="1">
      <c r="A10" s="17">
        <v>7</v>
      </c>
      <c r="B10" s="20" t="s">
        <v>86</v>
      </c>
      <c r="C10" s="45">
        <v>3</v>
      </c>
    </row>
    <row r="11" spans="1:3" ht="15" customHeight="1">
      <c r="A11" s="17">
        <v>8</v>
      </c>
      <c r="B11" s="20" t="s">
        <v>144</v>
      </c>
      <c r="C11" s="45">
        <v>2</v>
      </c>
    </row>
    <row r="12" spans="1:3" ht="15" customHeight="1">
      <c r="A12" s="17">
        <v>9</v>
      </c>
      <c r="B12" s="20" t="s">
        <v>119</v>
      </c>
      <c r="C12" s="45">
        <v>2</v>
      </c>
    </row>
    <row r="13" spans="1:3" ht="15" customHeight="1">
      <c r="A13" s="17">
        <v>10</v>
      </c>
      <c r="B13" s="20" t="s">
        <v>84</v>
      </c>
      <c r="C13" s="45">
        <v>2</v>
      </c>
    </row>
    <row r="14" spans="1:3" ht="15" customHeight="1">
      <c r="A14" s="17">
        <v>11</v>
      </c>
      <c r="B14" s="20" t="s">
        <v>100</v>
      </c>
      <c r="C14" s="45">
        <v>2</v>
      </c>
    </row>
    <row r="15" spans="1:3" ht="15" customHeight="1">
      <c r="A15" s="17">
        <v>12</v>
      </c>
      <c r="B15" s="20" t="s">
        <v>153</v>
      </c>
      <c r="C15" s="45">
        <v>2</v>
      </c>
    </row>
    <row r="16" spans="1:3" ht="15" customHeight="1">
      <c r="A16" s="17">
        <v>13</v>
      </c>
      <c r="B16" s="20" t="s">
        <v>157</v>
      </c>
      <c r="C16" s="45">
        <v>2</v>
      </c>
    </row>
    <row r="17" spans="1:3" ht="15" customHeight="1">
      <c r="A17" s="17">
        <v>14</v>
      </c>
      <c r="B17" s="20" t="s">
        <v>200</v>
      </c>
      <c r="C17" s="45">
        <v>2</v>
      </c>
    </row>
    <row r="18" spans="1:3" ht="15" customHeight="1">
      <c r="A18" s="17">
        <v>15</v>
      </c>
      <c r="B18" s="20" t="s">
        <v>94</v>
      </c>
      <c r="C18" s="45">
        <v>2</v>
      </c>
    </row>
    <row r="19" spans="1:3" ht="15" customHeight="1">
      <c r="A19" s="17">
        <v>16</v>
      </c>
      <c r="B19" s="20" t="s">
        <v>37</v>
      </c>
      <c r="C19" s="45">
        <v>2</v>
      </c>
    </row>
    <row r="20" spans="1:3" ht="15" customHeight="1">
      <c r="A20" s="17">
        <v>17</v>
      </c>
      <c r="B20" s="20" t="s">
        <v>190</v>
      </c>
      <c r="C20" s="45">
        <v>1</v>
      </c>
    </row>
    <row r="21" spans="1:3" ht="15" customHeight="1">
      <c r="A21" s="17">
        <v>18</v>
      </c>
      <c r="B21" s="20" t="s">
        <v>147</v>
      </c>
      <c r="C21" s="45">
        <v>1</v>
      </c>
    </row>
    <row r="22" spans="1:3" ht="15" customHeight="1">
      <c r="A22" s="17">
        <v>19</v>
      </c>
      <c r="B22" s="20" t="s">
        <v>102</v>
      </c>
      <c r="C22" s="45">
        <v>1</v>
      </c>
    </row>
    <row r="23" spans="1:3" ht="15" customHeight="1">
      <c r="A23" s="17">
        <v>20</v>
      </c>
      <c r="B23" s="20" t="s">
        <v>125</v>
      </c>
      <c r="C23" s="45">
        <v>1</v>
      </c>
    </row>
    <row r="24" spans="1:3" ht="15" customHeight="1">
      <c r="A24" s="17">
        <v>21</v>
      </c>
      <c r="B24" s="20" t="s">
        <v>123</v>
      </c>
      <c r="C24" s="45">
        <v>1</v>
      </c>
    </row>
    <row r="25" spans="1:3" ht="15" customHeight="1">
      <c r="A25" s="17">
        <v>22</v>
      </c>
      <c r="B25" s="20" t="s">
        <v>77</v>
      </c>
      <c r="C25" s="45">
        <v>1</v>
      </c>
    </row>
    <row r="26" spans="1:3" ht="15" customHeight="1">
      <c r="A26" s="17">
        <v>23</v>
      </c>
      <c r="B26" s="20" t="s">
        <v>187</v>
      </c>
      <c r="C26" s="45">
        <v>1</v>
      </c>
    </row>
    <row r="27" spans="1:3" ht="15" customHeight="1">
      <c r="A27" s="17">
        <v>24</v>
      </c>
      <c r="B27" s="20" t="s">
        <v>79</v>
      </c>
      <c r="C27" s="45">
        <v>1</v>
      </c>
    </row>
    <row r="28" spans="1:3" ht="15" customHeight="1">
      <c r="A28" s="17">
        <v>25</v>
      </c>
      <c r="B28" s="20" t="s">
        <v>181</v>
      </c>
      <c r="C28" s="45">
        <v>1</v>
      </c>
    </row>
    <row r="29" spans="1:3" ht="15" customHeight="1">
      <c r="A29" s="17">
        <v>26</v>
      </c>
      <c r="B29" s="20" t="s">
        <v>170</v>
      </c>
      <c r="C29" s="45">
        <v>1</v>
      </c>
    </row>
    <row r="30" spans="1:3" ht="15" customHeight="1">
      <c r="A30" s="17">
        <v>27</v>
      </c>
      <c r="B30" s="20" t="s">
        <v>183</v>
      </c>
      <c r="C30" s="45">
        <v>1</v>
      </c>
    </row>
    <row r="31" spans="1:3" ht="15" customHeight="1">
      <c r="A31" s="17">
        <v>28</v>
      </c>
      <c r="B31" s="20" t="s">
        <v>105</v>
      </c>
      <c r="C31" s="45">
        <v>1</v>
      </c>
    </row>
    <row r="32" spans="1:3" ht="15" customHeight="1">
      <c r="A32" s="17">
        <v>29</v>
      </c>
      <c r="B32" s="20" t="s">
        <v>173</v>
      </c>
      <c r="C32" s="45">
        <v>1</v>
      </c>
    </row>
    <row r="33" spans="1:3" ht="15" customHeight="1">
      <c r="A33" s="17">
        <v>30</v>
      </c>
      <c r="B33" s="20" t="s">
        <v>56</v>
      </c>
      <c r="C33" s="45">
        <v>1</v>
      </c>
    </row>
    <row r="34" spans="1:3" ht="15" customHeight="1">
      <c r="A34" s="17">
        <v>31</v>
      </c>
      <c r="B34" s="20" t="s">
        <v>117</v>
      </c>
      <c r="C34" s="45">
        <v>1</v>
      </c>
    </row>
    <row r="35" spans="1:3" ht="15" customHeight="1">
      <c r="A35" s="17">
        <v>32</v>
      </c>
      <c r="B35" s="20" t="s">
        <v>92</v>
      </c>
      <c r="C35" s="45">
        <v>1</v>
      </c>
    </row>
    <row r="36" spans="1:3" ht="15" customHeight="1">
      <c r="A36" s="17">
        <v>33</v>
      </c>
      <c r="B36" s="20" t="s">
        <v>131</v>
      </c>
      <c r="C36" s="45">
        <v>1</v>
      </c>
    </row>
    <row r="37" spans="1:3" ht="15" customHeight="1">
      <c r="A37" s="17">
        <v>34</v>
      </c>
      <c r="B37" s="20" t="s">
        <v>96</v>
      </c>
      <c r="C37" s="45">
        <v>1</v>
      </c>
    </row>
    <row r="38" spans="1:3" ht="15" customHeight="1">
      <c r="A38" s="17">
        <v>35</v>
      </c>
      <c r="B38" s="20" t="s">
        <v>138</v>
      </c>
      <c r="C38" s="45">
        <v>1</v>
      </c>
    </row>
    <row r="39" spans="1:3" ht="15" customHeight="1">
      <c r="A39" s="17">
        <v>36</v>
      </c>
      <c r="B39" s="20" t="s">
        <v>67</v>
      </c>
      <c r="C39" s="45">
        <v>1</v>
      </c>
    </row>
    <row r="40" spans="1:3" ht="15" customHeight="1">
      <c r="A40" s="17">
        <v>37</v>
      </c>
      <c r="B40" s="20" t="s">
        <v>161</v>
      </c>
      <c r="C40" s="45">
        <v>1</v>
      </c>
    </row>
    <row r="41" spans="1:3" ht="15" customHeight="1">
      <c r="A41" s="17">
        <v>38</v>
      </c>
      <c r="B41" s="20" t="s">
        <v>135</v>
      </c>
      <c r="C41" s="45">
        <v>1</v>
      </c>
    </row>
    <row r="42" spans="1:3" ht="15" customHeight="1">
      <c r="A42" s="17">
        <v>39</v>
      </c>
      <c r="B42" s="20" t="s">
        <v>207</v>
      </c>
      <c r="C42" s="45">
        <v>1</v>
      </c>
    </row>
    <row r="43" spans="1:3" ht="15" customHeight="1">
      <c r="A43" s="17">
        <v>40</v>
      </c>
      <c r="B43" s="20" t="s">
        <v>177</v>
      </c>
      <c r="C43" s="45">
        <v>1</v>
      </c>
    </row>
    <row r="44" spans="1:3" ht="15" customHeight="1">
      <c r="A44" s="17">
        <v>41</v>
      </c>
      <c r="B44" s="20" t="s">
        <v>82</v>
      </c>
      <c r="C44" s="45">
        <v>1</v>
      </c>
    </row>
    <row r="45" spans="1:3" ht="15" customHeight="1">
      <c r="A45" s="17">
        <v>42</v>
      </c>
      <c r="B45" s="20" t="s">
        <v>98</v>
      </c>
      <c r="C45" s="45">
        <v>1</v>
      </c>
    </row>
    <row r="46" spans="1:3" ht="15" customHeight="1">
      <c r="A46" s="17">
        <v>43</v>
      </c>
      <c r="B46" s="20" t="s">
        <v>107</v>
      </c>
      <c r="C46" s="45">
        <v>1</v>
      </c>
    </row>
    <row r="47" spans="1:3" ht="15" customHeight="1">
      <c r="A47" s="17">
        <v>44</v>
      </c>
      <c r="B47" s="20" t="s">
        <v>142</v>
      </c>
      <c r="C47" s="45">
        <v>1</v>
      </c>
    </row>
    <row r="48" spans="1:3" ht="15" customHeight="1">
      <c r="A48" s="17">
        <v>45</v>
      </c>
      <c r="B48" s="20" t="s">
        <v>202</v>
      </c>
      <c r="C48" s="45">
        <v>1</v>
      </c>
    </row>
    <row r="49" spans="1:3" ht="15" customHeight="1">
      <c r="A49" s="19">
        <v>46</v>
      </c>
      <c r="B49" s="44" t="s">
        <v>90</v>
      </c>
      <c r="C49" s="46">
        <v>1</v>
      </c>
    </row>
    <row r="50" ht="12.75">
      <c r="C50" s="2">
        <f>SUM(C4:C49)</f>
        <v>96</v>
      </c>
    </row>
  </sheetData>
  <sheetProtection/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c324902</cp:lastModifiedBy>
  <dcterms:created xsi:type="dcterms:W3CDTF">2011-07-17T18:23:21Z</dcterms:created>
  <dcterms:modified xsi:type="dcterms:W3CDTF">2011-08-22T14:00:19Z</dcterms:modified>
  <cp:category/>
  <cp:version/>
  <cp:contentType/>
  <cp:contentStatus/>
</cp:coreProperties>
</file>