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'Individuale'!$A$4:$I$108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<sst xmlns="http://schemas.openxmlformats.org/spreadsheetml/2006/main" count="466" uniqueCount="236">
  <si>
    <t>Capotosti</t>
  </si>
  <si>
    <t>Marcello</t>
  </si>
  <si>
    <t>SM-40</t>
  </si>
  <si>
    <t>Atletich Terni</t>
  </si>
  <si>
    <t>Marini</t>
  </si>
  <si>
    <t>Marco</t>
  </si>
  <si>
    <t>Amat. M</t>
  </si>
  <si>
    <t>AtleticoUisp Monterotondo</t>
  </si>
  <si>
    <t>Boudouma</t>
  </si>
  <si>
    <t>Yahya</t>
  </si>
  <si>
    <t>Sabina Marathon Club</t>
  </si>
  <si>
    <t>Perelli</t>
  </si>
  <si>
    <t>Massimo</t>
  </si>
  <si>
    <t>SM-45</t>
  </si>
  <si>
    <t>Corsa dei Santi</t>
  </si>
  <si>
    <t>Bernardi</t>
  </si>
  <si>
    <t>Danilo</t>
  </si>
  <si>
    <t>SM-35</t>
  </si>
  <si>
    <t>Guerrieri</t>
  </si>
  <si>
    <t>Luigi</t>
  </si>
  <si>
    <t>GS Cat Sport</t>
  </si>
  <si>
    <t>Raidich</t>
  </si>
  <si>
    <t>Roberto</t>
  </si>
  <si>
    <t>Uisp Roma</t>
  </si>
  <si>
    <t>De Dominicis</t>
  </si>
  <si>
    <t>Guido</t>
  </si>
  <si>
    <t>Podistica Eretum</t>
  </si>
  <si>
    <t>Antonelli</t>
  </si>
  <si>
    <t>Old Star</t>
  </si>
  <si>
    <t>La Cava</t>
  </si>
  <si>
    <t>Paolo</t>
  </si>
  <si>
    <t>Cesare</t>
  </si>
  <si>
    <t>Malafoglia</t>
  </si>
  <si>
    <t>Stefano</t>
  </si>
  <si>
    <t>SM-50</t>
  </si>
  <si>
    <t>Sollai</t>
  </si>
  <si>
    <t>Atletica Fiano Romano</t>
  </si>
  <si>
    <t>Scarinci</t>
  </si>
  <si>
    <t>Tullio</t>
  </si>
  <si>
    <t>ASD Asterix</t>
  </si>
  <si>
    <t>Basile</t>
  </si>
  <si>
    <t>Orlando</t>
  </si>
  <si>
    <t>Tempio</t>
  </si>
  <si>
    <t>Giorgio</t>
  </si>
  <si>
    <t>Simonetti</t>
  </si>
  <si>
    <t>Amatori</t>
  </si>
  <si>
    <t>Salvati</t>
  </si>
  <si>
    <t>Lanfranco</t>
  </si>
  <si>
    <t>Mollica</t>
  </si>
  <si>
    <t>Mariano</t>
  </si>
  <si>
    <t>Doddi</t>
  </si>
  <si>
    <t>Giovanni</t>
  </si>
  <si>
    <t>ASD Beati gli Ultimi</t>
  </si>
  <si>
    <t>Crescenzi</t>
  </si>
  <si>
    <t>Romolo</t>
  </si>
  <si>
    <t>Pucciarmati</t>
  </si>
  <si>
    <t>Angelo</t>
  </si>
  <si>
    <t>ASD Il Campanile</t>
  </si>
  <si>
    <t>Spinardi</t>
  </si>
  <si>
    <t>Andrea</t>
  </si>
  <si>
    <t>Gatto</t>
  </si>
  <si>
    <t>Pietro</t>
  </si>
  <si>
    <t>Siciliano</t>
  </si>
  <si>
    <t>Francesco</t>
  </si>
  <si>
    <t>Colafigli</t>
  </si>
  <si>
    <t>Di Paolo</t>
  </si>
  <si>
    <t>Brunacci</t>
  </si>
  <si>
    <t>Carlo</t>
  </si>
  <si>
    <t>Taglia</t>
  </si>
  <si>
    <t>Podistica Settecamini</t>
  </si>
  <si>
    <t>Ferrari</t>
  </si>
  <si>
    <t>SM-55</t>
  </si>
  <si>
    <t>Giovanni Scavo 2000</t>
  </si>
  <si>
    <t>Brescini</t>
  </si>
  <si>
    <t>Fabio</t>
  </si>
  <si>
    <t>Gabrielli</t>
  </si>
  <si>
    <t>Stefania</t>
  </si>
  <si>
    <t>SF-35</t>
  </si>
  <si>
    <t>Poligrafico dello Stato</t>
  </si>
  <si>
    <t>Malatesta</t>
  </si>
  <si>
    <t>Daniele</t>
  </si>
  <si>
    <t>Mela Massabò</t>
  </si>
  <si>
    <t>Dario</t>
  </si>
  <si>
    <t>Dopolavoro atac</t>
  </si>
  <si>
    <t>Finocchi</t>
  </si>
  <si>
    <t>Sandro</t>
  </si>
  <si>
    <t>Bortoloni</t>
  </si>
  <si>
    <t>Natale</t>
  </si>
  <si>
    <t>SM-60</t>
  </si>
  <si>
    <t>De Luca Rapone</t>
  </si>
  <si>
    <t>Vincenzo</t>
  </si>
  <si>
    <t>ASD Enea Roma</t>
  </si>
  <si>
    <t>Milanese</t>
  </si>
  <si>
    <t>Laura</t>
  </si>
  <si>
    <t>Atletica Aviano</t>
  </si>
  <si>
    <t>Taroni</t>
  </si>
  <si>
    <t>Claudio</t>
  </si>
  <si>
    <t>Canestrari</t>
  </si>
  <si>
    <t>Antonio</t>
  </si>
  <si>
    <t>Atletica Faleria</t>
  </si>
  <si>
    <t>Adanti</t>
  </si>
  <si>
    <t>Emiliano</t>
  </si>
  <si>
    <t>Roma Road Runners</t>
  </si>
  <si>
    <t>Rinaldi</t>
  </si>
  <si>
    <t>Matteo</t>
  </si>
  <si>
    <t>Anguillara Sabazia R. C.</t>
  </si>
  <si>
    <t>Micheli</t>
  </si>
  <si>
    <t>Panebianco</t>
  </si>
  <si>
    <t>Massarelli</t>
  </si>
  <si>
    <t>Myricae</t>
  </si>
  <si>
    <t>Severa</t>
  </si>
  <si>
    <t>Eraldo</t>
  </si>
  <si>
    <t>Latteri</t>
  </si>
  <si>
    <t>Luigia</t>
  </si>
  <si>
    <t>SF-45</t>
  </si>
  <si>
    <t>Due Ponti</t>
  </si>
  <si>
    <t>Squadrani</t>
  </si>
  <si>
    <t>Maurizio</t>
  </si>
  <si>
    <t>Di Donato</t>
  </si>
  <si>
    <t>Giuseppe</t>
  </si>
  <si>
    <t>GS Esercito COMSUP</t>
  </si>
  <si>
    <t>Buzzi</t>
  </si>
  <si>
    <t>Ademo</t>
  </si>
  <si>
    <t>Vecchio</t>
  </si>
  <si>
    <t>Scialanga</t>
  </si>
  <si>
    <t>Newman</t>
  </si>
  <si>
    <t>Matthew</t>
  </si>
  <si>
    <t>Marathon Club Roma A.S.</t>
  </si>
  <si>
    <t>Capobianco</t>
  </si>
  <si>
    <t>Euplio</t>
  </si>
  <si>
    <t>Battistelli</t>
  </si>
  <si>
    <t>Liviano</t>
  </si>
  <si>
    <t>SM-65</t>
  </si>
  <si>
    <t>Diario</t>
  </si>
  <si>
    <t>Fulmini &amp; Saette</t>
  </si>
  <si>
    <t>D`orazio</t>
  </si>
  <si>
    <t>Curatolo</t>
  </si>
  <si>
    <t>Pino</t>
  </si>
  <si>
    <t>Paolessi</t>
  </si>
  <si>
    <t>Paola</t>
  </si>
  <si>
    <t>Rifondazione Podistica</t>
  </si>
  <si>
    <t>Marinelli</t>
  </si>
  <si>
    <t>SM-70</t>
  </si>
  <si>
    <t>Dell`Orso</t>
  </si>
  <si>
    <t>Circolo Villa Spada GdF</t>
  </si>
  <si>
    <t>Garnero</t>
  </si>
  <si>
    <t>Simone</t>
  </si>
  <si>
    <t>De Assis</t>
  </si>
  <si>
    <t>Rosilene</t>
  </si>
  <si>
    <t>Amat. F</t>
  </si>
  <si>
    <t>ASD Forza Maggiore</t>
  </si>
  <si>
    <t>Menini</t>
  </si>
  <si>
    <t>Mauro</t>
  </si>
  <si>
    <t>D`Abruzzo</t>
  </si>
  <si>
    <t>Mariocchi</t>
  </si>
  <si>
    <t>Pierdomenico</t>
  </si>
  <si>
    <t>Chiara</t>
  </si>
  <si>
    <t>Saliola</t>
  </si>
  <si>
    <t>Bruno</t>
  </si>
  <si>
    <t>Cirone</t>
  </si>
  <si>
    <t>Cantiani</t>
  </si>
  <si>
    <t>Giordano</t>
  </si>
  <si>
    <t>Mario</t>
  </si>
  <si>
    <t>Camertoni</t>
  </si>
  <si>
    <t>Decina</t>
  </si>
  <si>
    <t>Lucio</t>
  </si>
  <si>
    <t>Iacobelli</t>
  </si>
  <si>
    <t>Letizia</t>
  </si>
  <si>
    <t>Amatori Podistica Terni</t>
  </si>
  <si>
    <t>Paris</t>
  </si>
  <si>
    <t>Filiberto</t>
  </si>
  <si>
    <t>UISP Avis Rieti</t>
  </si>
  <si>
    <t>Ticconi</t>
  </si>
  <si>
    <t>Cristina</t>
  </si>
  <si>
    <t>SF-40</t>
  </si>
  <si>
    <t>Clementini</t>
  </si>
  <si>
    <t>Leegaard</t>
  </si>
  <si>
    <t>Ellen Dorothea</t>
  </si>
  <si>
    <t>indipendente</t>
  </si>
  <si>
    <t>Santarelli</t>
  </si>
  <si>
    <t>Patrizia</t>
  </si>
  <si>
    <t>SF-55</t>
  </si>
  <si>
    <t>Sabatucci</t>
  </si>
  <si>
    <t>Tundo</t>
  </si>
  <si>
    <t>Mario Donato Luigi</t>
  </si>
  <si>
    <t>GS Bancari Romani</t>
  </si>
  <si>
    <t>De Mattia</t>
  </si>
  <si>
    <t>Grasso</t>
  </si>
  <si>
    <t>Bandinu</t>
  </si>
  <si>
    <t>Ignazio</t>
  </si>
  <si>
    <t>Gaglione</t>
  </si>
  <si>
    <t>Gigli</t>
  </si>
  <si>
    <t>AnnaMaria</t>
  </si>
  <si>
    <t>SF-50</t>
  </si>
  <si>
    <t>Talone</t>
  </si>
  <si>
    <t>Davide</t>
  </si>
  <si>
    <t>Caravella</t>
  </si>
  <si>
    <t>Ilaria</t>
  </si>
  <si>
    <t>Santori</t>
  </si>
  <si>
    <t>Silvia</t>
  </si>
  <si>
    <t>Pintus</t>
  </si>
  <si>
    <t>Morelli</t>
  </si>
  <si>
    <t>Franco</t>
  </si>
  <si>
    <t>Scardaci</t>
  </si>
  <si>
    <t>Raru</t>
  </si>
  <si>
    <t>Carmen</t>
  </si>
  <si>
    <t>Manuela</t>
  </si>
  <si>
    <t>Loffredo</t>
  </si>
  <si>
    <t>Pasquale</t>
  </si>
  <si>
    <t>Orsingher</t>
  </si>
  <si>
    <t>Enzo</t>
  </si>
  <si>
    <t>ASD Atletica Vita</t>
  </si>
  <si>
    <t>Pecci</t>
  </si>
  <si>
    <t>Mancini</t>
  </si>
  <si>
    <t>Domenico</t>
  </si>
  <si>
    <t>Mozzetti</t>
  </si>
  <si>
    <t>SM-75</t>
  </si>
  <si>
    <t>Calcerano</t>
  </si>
  <si>
    <t>Polini</t>
  </si>
  <si>
    <t>Barbara</t>
  </si>
  <si>
    <t>Zappi</t>
  </si>
  <si>
    <t>Maratonina della Sagra dell'Uva</t>
  </si>
  <si>
    <t>Capena (RM) Italia - Domenica 07/10/2012</t>
  </si>
  <si>
    <t>A.S.D. Podistica Solidarietà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</si>
  <si>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</si>
  <si>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</si>
  <si>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</si>
  <si>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</si>
  <si>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</si>
  <si>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</si>
  <si>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</si>
  <si>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</si>
  <si>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</si>
  <si>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</si>
  <si>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</si>
  <si>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UISP ROMA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</si>
</sst>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\:mm\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21" fontId="9" fillId="21" borderId="13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9" fillId="21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21" borderId="13" xfId="0" applyFont="1" applyFill="1" applyBorder="1" applyAlignment="1">
      <alignment vertical="center"/>
    </xf>
    <xf numFmtId="0" fontId="9" fillId="21" borderId="13" xfId="0" applyFont="1" applyFill="1" applyBorder="1" applyAlignment="1">
      <alignment horizontal="center" vertical="center"/>
    </xf>
    <xf numFmtId="21" fontId="9" fillId="21" borderId="13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8" t="s">
        <v>221</v>
      </c>
      <c r="B1" s="28"/>
      <c r="C1" s="28"/>
      <c r="D1" s="28"/>
      <c r="E1" s="28"/>
      <c r="F1" s="28"/>
      <c r="G1" s="28"/>
      <c r="H1" s="28"/>
      <c r="I1" s="28"/>
    </row>
    <row r="2" spans="1:9" ht="24" customHeight="1">
      <c r="A2" s="29"/>
      <c r="B2" s="29"/>
      <c r="C2" s="29"/>
      <c r="D2" s="29"/>
      <c r="E2" s="29"/>
      <c r="F2" s="29"/>
      <c r="G2" s="29"/>
      <c r="H2" s="29"/>
      <c r="I2" s="29"/>
    </row>
    <row r="3" spans="1:9" ht="24" customHeight="1">
      <c r="A3" s="30" t="s">
        <v>222</v>
      </c>
      <c r="B3" s="30"/>
      <c r="C3" s="30"/>
      <c r="D3" s="30"/>
      <c r="E3" s="30"/>
      <c r="F3" s="30"/>
      <c r="G3" s="30"/>
      <c r="H3" s="3" t="s">
        <v>225</v>
      </c>
      <c r="I3" s="4">
        <v>10</v>
      </c>
    </row>
    <row r="4" spans="1:9" ht="37.5" customHeight="1">
      <c r="A4" s="5" t="s">
        <v>226</v>
      </c>
      <c r="B4" s="6" t="s">
        <v>227</v>
      </c>
      <c r="C4" s="7" t="s">
        <v>228</v>
      </c>
      <c r="D4" s="7" t="s">
        <v>229</v>
      </c>
      <c r="E4" s="8" t="s">
        <v>230</v>
      </c>
      <c r="F4" s="7" t="s">
        <v>231</v>
      </c>
      <c r="G4" s="7" t="s">
        <v>232</v>
      </c>
      <c r="H4" s="9" t="s">
        <v>233</v>
      </c>
      <c r="I4" s="9" t="s">
        <v>234</v>
      </c>
    </row>
    <row r="5" spans="1:9" s="13" customFormat="1" ht="15" customHeight="1">
      <c r="A5" s="10">
        <v>1</v>
      </c>
      <c r="B5" s="11" t="s">
        <v>0</v>
      </c>
      <c r="C5" s="11" t="s">
        <v>1</v>
      </c>
      <c r="D5" s="10" t="s">
        <v>2</v>
      </c>
      <c r="E5" s="11" t="s">
        <v>3</v>
      </c>
      <c r="F5" s="12">
        <v>0.02349537037037037</v>
      </c>
      <c r="G5" s="10" t="str">
        <f aca="true" t="shared" si="0" ref="G5:G68">TEXT(INT((HOUR(F5)*3600+MINUTE(F5)*60+SECOND(F5))/$I$3/60),"0")&amp;"."&amp;TEXT(MOD((HOUR(F5)*3600+MINUTE(F5)*60+SECOND(F5))/$I$3,60),"00")&amp;"/km"</f>
        <v>3.23/km</v>
      </c>
      <c r="H5" s="12">
        <f aca="true" t="shared" si="1" ref="H5:H41">F5-$F$5</f>
        <v>0</v>
      </c>
      <c r="I5" s="12">
        <f>F5-INDEX($F$5:$F$162,MATCH(D5,$D$5:$D$162,0))</f>
        <v>0</v>
      </c>
    </row>
    <row r="6" spans="1:9" s="13" customFormat="1" ht="15" customHeight="1">
      <c r="A6" s="14">
        <v>2</v>
      </c>
      <c r="B6" s="15" t="s">
        <v>4</v>
      </c>
      <c r="C6" s="15" t="s">
        <v>5</v>
      </c>
      <c r="D6" s="14" t="s">
        <v>6</v>
      </c>
      <c r="E6" s="15" t="s">
        <v>7</v>
      </c>
      <c r="F6" s="16">
        <v>0.02398148148148148</v>
      </c>
      <c r="G6" s="14" t="str">
        <f t="shared" si="0"/>
        <v>3.27/km</v>
      </c>
      <c r="H6" s="16">
        <f t="shared" si="1"/>
        <v>0.0004861111111111073</v>
      </c>
      <c r="I6" s="16">
        <f>F6-INDEX($F$5:$F$162,MATCH(D6,$D$5:$D$162,0))</f>
        <v>0</v>
      </c>
    </row>
    <row r="7" spans="1:9" s="13" customFormat="1" ht="15" customHeight="1">
      <c r="A7" s="14">
        <v>3</v>
      </c>
      <c r="B7" s="15" t="s">
        <v>8</v>
      </c>
      <c r="C7" s="15" t="s">
        <v>9</v>
      </c>
      <c r="D7" s="14" t="s">
        <v>2</v>
      </c>
      <c r="E7" s="15" t="s">
        <v>10</v>
      </c>
      <c r="F7" s="16">
        <v>0.024189814814814817</v>
      </c>
      <c r="G7" s="14" t="str">
        <f t="shared" si="0"/>
        <v>3.29/km</v>
      </c>
      <c r="H7" s="16">
        <f t="shared" si="1"/>
        <v>0.0006944444444444454</v>
      </c>
      <c r="I7" s="16">
        <f>F7-INDEX($F$5:$F$162,MATCH(D7,$D$5:$D$162,0))</f>
        <v>0.0006944444444444454</v>
      </c>
    </row>
    <row r="8" spans="1:9" s="13" customFormat="1" ht="15" customHeight="1">
      <c r="A8" s="14">
        <v>4</v>
      </c>
      <c r="B8" s="15" t="s">
        <v>11</v>
      </c>
      <c r="C8" s="15" t="s">
        <v>12</v>
      </c>
      <c r="D8" s="14" t="s">
        <v>13</v>
      </c>
      <c r="E8" s="15" t="s">
        <v>14</v>
      </c>
      <c r="F8" s="16">
        <v>0.025486111111111112</v>
      </c>
      <c r="G8" s="14" t="str">
        <f t="shared" si="0"/>
        <v>3.40/km</v>
      </c>
      <c r="H8" s="16">
        <f t="shared" si="1"/>
        <v>0.001990740740740741</v>
      </c>
      <c r="I8" s="16">
        <f>F8-INDEX($F$5:$F$162,MATCH(D8,$D$5:$D$162,0))</f>
        <v>0</v>
      </c>
    </row>
    <row r="9" spans="1:9" s="13" customFormat="1" ht="15" customHeight="1">
      <c r="A9" s="14">
        <v>5</v>
      </c>
      <c r="B9" s="15" t="s">
        <v>15</v>
      </c>
      <c r="C9" s="15" t="s">
        <v>16</v>
      </c>
      <c r="D9" s="14" t="s">
        <v>17</v>
      </c>
      <c r="E9" s="15" t="s">
        <v>14</v>
      </c>
      <c r="F9" s="16">
        <v>0.025578703703703704</v>
      </c>
      <c r="G9" s="14" t="str">
        <f t="shared" si="0"/>
        <v>3.41/km</v>
      </c>
      <c r="H9" s="16">
        <f t="shared" si="1"/>
        <v>0.002083333333333333</v>
      </c>
      <c r="I9" s="16">
        <f>F9-INDEX($F$5:$F$162,MATCH(D9,$D$5:$D$162,0))</f>
        <v>0</v>
      </c>
    </row>
    <row r="10" spans="1:9" s="13" customFormat="1" ht="15" customHeight="1">
      <c r="A10" s="14">
        <v>6</v>
      </c>
      <c r="B10" s="15" t="s">
        <v>18</v>
      </c>
      <c r="C10" s="15" t="s">
        <v>19</v>
      </c>
      <c r="D10" s="14" t="s">
        <v>17</v>
      </c>
      <c r="E10" s="15" t="s">
        <v>20</v>
      </c>
      <c r="F10" s="16">
        <v>0.025613425925925925</v>
      </c>
      <c r="G10" s="14" t="str">
        <f t="shared" si="0"/>
        <v>3.41/km</v>
      </c>
      <c r="H10" s="16">
        <f t="shared" si="1"/>
        <v>0.0021180555555555536</v>
      </c>
      <c r="I10" s="16">
        <f>F10-INDEX($F$5:$F$162,MATCH(D10,$D$5:$D$162,0))</f>
        <v>3.472222222222071E-05</v>
      </c>
    </row>
    <row r="11" spans="1:9" s="13" customFormat="1" ht="15" customHeight="1">
      <c r="A11" s="14">
        <v>7</v>
      </c>
      <c r="B11" s="15" t="s">
        <v>21</v>
      </c>
      <c r="C11" s="15" t="s">
        <v>22</v>
      </c>
      <c r="D11" s="14" t="s">
        <v>17</v>
      </c>
      <c r="E11" s="15" t="s">
        <v>23</v>
      </c>
      <c r="F11" s="16">
        <v>0.02579861111111111</v>
      </c>
      <c r="G11" s="14" t="str">
        <f t="shared" si="0"/>
        <v>3.43/km</v>
      </c>
      <c r="H11" s="16">
        <f t="shared" si="1"/>
        <v>0.0023032407407407376</v>
      </c>
      <c r="I11" s="16">
        <f>F11-INDEX($F$5:$F$162,MATCH(D11,$D$5:$D$162,0))</f>
        <v>0.00021990740740740478</v>
      </c>
    </row>
    <row r="12" spans="1:9" s="13" customFormat="1" ht="15" customHeight="1">
      <c r="A12" s="14">
        <v>8</v>
      </c>
      <c r="B12" s="15" t="s">
        <v>24</v>
      </c>
      <c r="C12" s="15" t="s">
        <v>25</v>
      </c>
      <c r="D12" s="14" t="s">
        <v>2</v>
      </c>
      <c r="E12" s="15" t="s">
        <v>26</v>
      </c>
      <c r="F12" s="16">
        <v>0.026574074074074073</v>
      </c>
      <c r="G12" s="14" t="str">
        <f t="shared" si="0"/>
        <v>3.50/km</v>
      </c>
      <c r="H12" s="16">
        <f t="shared" si="1"/>
        <v>0.0030787037037037016</v>
      </c>
      <c r="I12" s="16">
        <f>F12-INDEX($F$5:$F$162,MATCH(D12,$D$5:$D$162,0))</f>
        <v>0.0030787037037037016</v>
      </c>
    </row>
    <row r="13" spans="1:9" s="13" customFormat="1" ht="15" customHeight="1">
      <c r="A13" s="14">
        <v>9</v>
      </c>
      <c r="B13" s="15" t="s">
        <v>27</v>
      </c>
      <c r="C13" s="15" t="s">
        <v>19</v>
      </c>
      <c r="D13" s="14" t="s">
        <v>13</v>
      </c>
      <c r="E13" s="15" t="s">
        <v>28</v>
      </c>
      <c r="F13" s="16">
        <v>0.02664351851851852</v>
      </c>
      <c r="G13" s="14" t="str">
        <f t="shared" si="0"/>
        <v>3.50/km</v>
      </c>
      <c r="H13" s="16">
        <f t="shared" si="1"/>
        <v>0.00314814814814815</v>
      </c>
      <c r="I13" s="16">
        <f>F13-INDEX($F$5:$F$162,MATCH(D13,$D$5:$D$162,0))</f>
        <v>0.001157407407407409</v>
      </c>
    </row>
    <row r="14" spans="1:9" s="13" customFormat="1" ht="15" customHeight="1">
      <c r="A14" s="14">
        <v>10</v>
      </c>
      <c r="B14" s="15" t="s">
        <v>29</v>
      </c>
      <c r="C14" s="15" t="s">
        <v>30</v>
      </c>
      <c r="D14" s="14" t="s">
        <v>2</v>
      </c>
      <c r="E14" s="15" t="s">
        <v>14</v>
      </c>
      <c r="F14" s="16">
        <v>0.026782407407407408</v>
      </c>
      <c r="G14" s="14" t="str">
        <f t="shared" si="0"/>
        <v>3.51/km</v>
      </c>
      <c r="H14" s="16">
        <f t="shared" si="1"/>
        <v>0.0032870370370370362</v>
      </c>
      <c r="I14" s="16">
        <f>F14-INDEX($F$5:$F$162,MATCH(D14,$D$5:$D$162,0))</f>
        <v>0.0032870370370370362</v>
      </c>
    </row>
    <row r="15" spans="1:9" s="13" customFormat="1" ht="15" customHeight="1">
      <c r="A15" s="14">
        <v>11</v>
      </c>
      <c r="B15" s="15" t="s">
        <v>24</v>
      </c>
      <c r="C15" s="15" t="s">
        <v>31</v>
      </c>
      <c r="D15" s="14" t="s">
        <v>17</v>
      </c>
      <c r="E15" s="15" t="s">
        <v>7</v>
      </c>
      <c r="F15" s="16">
        <v>0.027060185185185187</v>
      </c>
      <c r="G15" s="14" t="str">
        <f t="shared" si="0"/>
        <v>3.54/km</v>
      </c>
      <c r="H15" s="16">
        <f t="shared" si="1"/>
        <v>0.003564814814814816</v>
      </c>
      <c r="I15" s="16">
        <f>F15-INDEX($F$5:$F$162,MATCH(D15,$D$5:$D$162,0))</f>
        <v>0.001481481481481483</v>
      </c>
    </row>
    <row r="16" spans="1:9" s="13" customFormat="1" ht="15" customHeight="1">
      <c r="A16" s="14">
        <v>12</v>
      </c>
      <c r="B16" s="15" t="s">
        <v>32</v>
      </c>
      <c r="C16" s="15" t="s">
        <v>33</v>
      </c>
      <c r="D16" s="14" t="s">
        <v>34</v>
      </c>
      <c r="E16" s="15" t="s">
        <v>26</v>
      </c>
      <c r="F16" s="16">
        <v>0.027199074074074073</v>
      </c>
      <c r="G16" s="14" t="str">
        <f t="shared" si="0"/>
        <v>3.55/km</v>
      </c>
      <c r="H16" s="16">
        <f t="shared" si="1"/>
        <v>0.003703703703703702</v>
      </c>
      <c r="I16" s="16">
        <f>F16-INDEX($F$5:$F$162,MATCH(D16,$D$5:$D$162,0))</f>
        <v>0</v>
      </c>
    </row>
    <row r="17" spans="1:9" s="13" customFormat="1" ht="15" customHeight="1">
      <c r="A17" s="14">
        <v>13</v>
      </c>
      <c r="B17" s="15" t="s">
        <v>35</v>
      </c>
      <c r="C17" s="15" t="s">
        <v>33</v>
      </c>
      <c r="D17" s="14" t="s">
        <v>2</v>
      </c>
      <c r="E17" s="15" t="s">
        <v>36</v>
      </c>
      <c r="F17" s="16">
        <v>0.027928240740740743</v>
      </c>
      <c r="G17" s="14" t="str">
        <f t="shared" si="0"/>
        <v>4.01/km</v>
      </c>
      <c r="H17" s="16">
        <f t="shared" si="1"/>
        <v>0.004432870370370372</v>
      </c>
      <c r="I17" s="16">
        <f>F17-INDEX($F$5:$F$162,MATCH(D17,$D$5:$D$162,0))</f>
        <v>0.004432870370370372</v>
      </c>
    </row>
    <row r="18" spans="1:9" s="13" customFormat="1" ht="15" customHeight="1">
      <c r="A18" s="14">
        <v>14</v>
      </c>
      <c r="B18" s="15" t="s">
        <v>37</v>
      </c>
      <c r="C18" s="15" t="s">
        <v>38</v>
      </c>
      <c r="D18" s="14" t="s">
        <v>2</v>
      </c>
      <c r="E18" s="15" t="s">
        <v>39</v>
      </c>
      <c r="F18" s="16">
        <v>0.028171296296296302</v>
      </c>
      <c r="G18" s="14" t="str">
        <f t="shared" si="0"/>
        <v>4.03/km</v>
      </c>
      <c r="H18" s="16">
        <f t="shared" si="1"/>
        <v>0.004675925925925931</v>
      </c>
      <c r="I18" s="16">
        <f>F18-INDEX($F$5:$F$162,MATCH(D18,$D$5:$D$162,0))</f>
        <v>0.004675925925925931</v>
      </c>
    </row>
    <row r="19" spans="1:9" s="13" customFormat="1" ht="15" customHeight="1">
      <c r="A19" s="14">
        <v>15</v>
      </c>
      <c r="B19" s="15" t="s">
        <v>40</v>
      </c>
      <c r="C19" s="15" t="s">
        <v>41</v>
      </c>
      <c r="D19" s="14" t="s">
        <v>6</v>
      </c>
      <c r="E19" s="15" t="s">
        <v>14</v>
      </c>
      <c r="F19" s="16">
        <v>0.028287037037037038</v>
      </c>
      <c r="G19" s="14" t="str">
        <f t="shared" si="0"/>
        <v>4.04/km</v>
      </c>
      <c r="H19" s="16">
        <f t="shared" si="1"/>
        <v>0.004791666666666666</v>
      </c>
      <c r="I19" s="16">
        <f>F19-INDEX($F$5:$F$162,MATCH(D19,$D$5:$D$162,0))</f>
        <v>0.004305555555555559</v>
      </c>
    </row>
    <row r="20" spans="1:9" s="13" customFormat="1" ht="15" customHeight="1">
      <c r="A20" s="14">
        <v>16</v>
      </c>
      <c r="B20" s="15" t="s">
        <v>42</v>
      </c>
      <c r="C20" s="15" t="s">
        <v>43</v>
      </c>
      <c r="D20" s="14" t="s">
        <v>34</v>
      </c>
      <c r="E20" s="15" t="s">
        <v>235</v>
      </c>
      <c r="F20" s="16">
        <v>0.028356481481481483</v>
      </c>
      <c r="G20" s="14" t="str">
        <f t="shared" si="0"/>
        <v>4.05/km</v>
      </c>
      <c r="H20" s="16">
        <f t="shared" si="1"/>
        <v>0.004861111111111111</v>
      </c>
      <c r="I20" s="16">
        <f>F20-INDEX($F$5:$F$162,MATCH(D20,$D$5:$D$162,0))</f>
        <v>0.001157407407407409</v>
      </c>
    </row>
    <row r="21" spans="1:9" s="13" customFormat="1" ht="15" customHeight="1">
      <c r="A21" s="14">
        <v>17</v>
      </c>
      <c r="B21" s="15" t="s">
        <v>44</v>
      </c>
      <c r="C21" s="15" t="s">
        <v>5</v>
      </c>
      <c r="D21" s="14" t="s">
        <v>2</v>
      </c>
      <c r="E21" s="15" t="s">
        <v>14</v>
      </c>
      <c r="F21" s="16">
        <v>0.028402777777777777</v>
      </c>
      <c r="G21" s="14" t="str">
        <f t="shared" si="0"/>
        <v>4.05/km</v>
      </c>
      <c r="H21" s="16">
        <f t="shared" si="1"/>
        <v>0.0049074074074074055</v>
      </c>
      <c r="I21" s="16">
        <f>F21-INDEX($F$5:$F$162,MATCH(D21,$D$5:$D$162,0))</f>
        <v>0.0049074074074074055</v>
      </c>
    </row>
    <row r="22" spans="1:9" s="13" customFormat="1" ht="15" customHeight="1">
      <c r="A22" s="14">
        <v>18</v>
      </c>
      <c r="B22" s="15" t="s">
        <v>45</v>
      </c>
      <c r="C22" s="15" t="s">
        <v>5</v>
      </c>
      <c r="D22" s="14" t="s">
        <v>34</v>
      </c>
      <c r="E22" s="15" t="s">
        <v>14</v>
      </c>
      <c r="F22" s="16">
        <v>0.028449074074074075</v>
      </c>
      <c r="G22" s="14" t="str">
        <f t="shared" si="0"/>
        <v>4.06/km</v>
      </c>
      <c r="H22" s="16">
        <f t="shared" si="1"/>
        <v>0.004953703703703703</v>
      </c>
      <c r="I22" s="16">
        <f>F22-INDEX($F$5:$F$162,MATCH(D22,$D$5:$D$162,0))</f>
        <v>0.0012500000000000011</v>
      </c>
    </row>
    <row r="23" spans="1:9" s="13" customFormat="1" ht="15" customHeight="1">
      <c r="A23" s="14">
        <v>19</v>
      </c>
      <c r="B23" s="15" t="s">
        <v>46</v>
      </c>
      <c r="C23" s="15" t="s">
        <v>47</v>
      </c>
      <c r="D23" s="14" t="s">
        <v>34</v>
      </c>
      <c r="E23" s="15" t="s">
        <v>20</v>
      </c>
      <c r="F23" s="16">
        <v>0.028564814814814817</v>
      </c>
      <c r="G23" s="14" t="str">
        <f t="shared" si="0"/>
        <v>4.07/km</v>
      </c>
      <c r="H23" s="16">
        <f t="shared" si="1"/>
        <v>0.005069444444444446</v>
      </c>
      <c r="I23" s="16">
        <f>F23-INDEX($F$5:$F$162,MATCH(D23,$D$5:$D$162,0))</f>
        <v>0.0013657407407407438</v>
      </c>
    </row>
    <row r="24" spans="1:9" s="13" customFormat="1" ht="15" customHeight="1">
      <c r="A24" s="14">
        <v>20</v>
      </c>
      <c r="B24" s="15" t="s">
        <v>48</v>
      </c>
      <c r="C24" s="15" t="s">
        <v>49</v>
      </c>
      <c r="D24" s="14" t="s">
        <v>34</v>
      </c>
      <c r="E24" s="15" t="s">
        <v>14</v>
      </c>
      <c r="F24" s="16">
        <v>0.028576388888888887</v>
      </c>
      <c r="G24" s="14" t="str">
        <f t="shared" si="0"/>
        <v>4.07/km</v>
      </c>
      <c r="H24" s="16">
        <f t="shared" si="1"/>
        <v>0.005081018518518516</v>
      </c>
      <c r="I24" s="16">
        <f>F24-INDEX($F$5:$F$162,MATCH(D24,$D$5:$D$162,0))</f>
        <v>0.0013773148148148139</v>
      </c>
    </row>
    <row r="25" spans="1:9" s="13" customFormat="1" ht="15" customHeight="1">
      <c r="A25" s="14">
        <v>21</v>
      </c>
      <c r="B25" s="15" t="s">
        <v>50</v>
      </c>
      <c r="C25" s="15" t="s">
        <v>51</v>
      </c>
      <c r="D25" s="14" t="s">
        <v>13</v>
      </c>
      <c r="E25" s="15" t="s">
        <v>52</v>
      </c>
      <c r="F25" s="16">
        <v>0.028587962962962964</v>
      </c>
      <c r="G25" s="14" t="str">
        <f t="shared" si="0"/>
        <v>4.07/km</v>
      </c>
      <c r="H25" s="16">
        <f t="shared" si="1"/>
        <v>0.005092592592592593</v>
      </c>
      <c r="I25" s="16">
        <f>F25-INDEX($F$5:$F$162,MATCH(D25,$D$5:$D$162,0))</f>
        <v>0.003101851851851852</v>
      </c>
    </row>
    <row r="26" spans="1:9" s="13" customFormat="1" ht="15" customHeight="1">
      <c r="A26" s="14">
        <v>22</v>
      </c>
      <c r="B26" s="15" t="s">
        <v>53</v>
      </c>
      <c r="C26" s="15" t="s">
        <v>54</v>
      </c>
      <c r="D26" s="14" t="s">
        <v>34</v>
      </c>
      <c r="E26" s="15" t="s">
        <v>14</v>
      </c>
      <c r="F26" s="16">
        <v>0.02884259259259259</v>
      </c>
      <c r="G26" s="14" t="str">
        <f t="shared" si="0"/>
        <v>4.09/km</v>
      </c>
      <c r="H26" s="16">
        <f t="shared" si="1"/>
        <v>0.0053472222222222185</v>
      </c>
      <c r="I26" s="16">
        <f>F26-INDEX($F$5:$F$162,MATCH(D26,$D$5:$D$162,0))</f>
        <v>0.0016435185185185164</v>
      </c>
    </row>
    <row r="27" spans="1:9" s="13" customFormat="1" ht="15" customHeight="1">
      <c r="A27" s="14">
        <v>23</v>
      </c>
      <c r="B27" s="15" t="s">
        <v>55</v>
      </c>
      <c r="C27" s="15" t="s">
        <v>56</v>
      </c>
      <c r="D27" s="14" t="s">
        <v>2</v>
      </c>
      <c r="E27" s="15" t="s">
        <v>57</v>
      </c>
      <c r="F27" s="16">
        <v>0.029097222222222222</v>
      </c>
      <c r="G27" s="14" t="str">
        <f t="shared" si="0"/>
        <v>4.11/km</v>
      </c>
      <c r="H27" s="16">
        <f t="shared" si="1"/>
        <v>0.005601851851851851</v>
      </c>
      <c r="I27" s="16">
        <f>F27-INDEX($F$5:$F$162,MATCH(D27,$D$5:$D$162,0))</f>
        <v>0.005601851851851851</v>
      </c>
    </row>
    <row r="28" spans="1:9" s="17" customFormat="1" ht="15" customHeight="1">
      <c r="A28" s="14">
        <v>24</v>
      </c>
      <c r="B28" s="15" t="s">
        <v>58</v>
      </c>
      <c r="C28" s="15" t="s">
        <v>59</v>
      </c>
      <c r="D28" s="14" t="s">
        <v>13</v>
      </c>
      <c r="E28" s="15" t="s">
        <v>14</v>
      </c>
      <c r="F28" s="16">
        <v>0.02939814814814815</v>
      </c>
      <c r="G28" s="14" t="str">
        <f t="shared" si="0"/>
        <v>4.14/km</v>
      </c>
      <c r="H28" s="16">
        <f t="shared" si="1"/>
        <v>0.005902777777777778</v>
      </c>
      <c r="I28" s="16">
        <f>F28-INDEX($F$5:$F$162,MATCH(D28,$D$5:$D$162,0))</f>
        <v>0.003912037037037037</v>
      </c>
    </row>
    <row r="29" spans="1:9" ht="15" customHeight="1">
      <c r="A29" s="14">
        <v>25</v>
      </c>
      <c r="B29" s="15" t="s">
        <v>60</v>
      </c>
      <c r="C29" s="15" t="s">
        <v>61</v>
      </c>
      <c r="D29" s="14" t="s">
        <v>17</v>
      </c>
      <c r="E29" s="15" t="s">
        <v>7</v>
      </c>
      <c r="F29" s="16">
        <v>0.029456018518518517</v>
      </c>
      <c r="G29" s="14" t="str">
        <f t="shared" si="0"/>
        <v>4.15/km</v>
      </c>
      <c r="H29" s="16">
        <f t="shared" si="1"/>
        <v>0.0059606481481481455</v>
      </c>
      <c r="I29" s="16">
        <f>F29-INDEX($F$5:$F$162,MATCH(D29,$D$5:$D$162,0))</f>
        <v>0.0038773148148148126</v>
      </c>
    </row>
    <row r="30" spans="1:9" ht="15" customHeight="1">
      <c r="A30" s="14">
        <v>26</v>
      </c>
      <c r="B30" s="15" t="s">
        <v>62</v>
      </c>
      <c r="C30" s="15" t="s">
        <v>63</v>
      </c>
      <c r="D30" s="14" t="s">
        <v>2</v>
      </c>
      <c r="E30" s="15" t="s">
        <v>7</v>
      </c>
      <c r="F30" s="16">
        <v>0.02954861111111111</v>
      </c>
      <c r="G30" s="14" t="str">
        <f t="shared" si="0"/>
        <v>4.15/km</v>
      </c>
      <c r="H30" s="16">
        <f t="shared" si="1"/>
        <v>0.0060532407407407375</v>
      </c>
      <c r="I30" s="16">
        <f>F30-INDEX($F$5:$F$162,MATCH(D30,$D$5:$D$162,0))</f>
        <v>0.0060532407407407375</v>
      </c>
    </row>
    <row r="31" spans="1:9" ht="15" customHeight="1">
      <c r="A31" s="14">
        <v>27</v>
      </c>
      <c r="B31" s="15" t="s">
        <v>64</v>
      </c>
      <c r="C31" s="15" t="s">
        <v>30</v>
      </c>
      <c r="D31" s="14" t="s">
        <v>13</v>
      </c>
      <c r="E31" s="15" t="s">
        <v>10</v>
      </c>
      <c r="F31" s="16">
        <v>0.029583333333333336</v>
      </c>
      <c r="G31" s="14" t="str">
        <f t="shared" si="0"/>
        <v>4.16/km</v>
      </c>
      <c r="H31" s="16">
        <f t="shared" si="1"/>
        <v>0.006087962962962965</v>
      </c>
      <c r="I31" s="16">
        <f>F31-INDEX($F$5:$F$162,MATCH(D31,$D$5:$D$162,0))</f>
        <v>0.004097222222222224</v>
      </c>
    </row>
    <row r="32" spans="1:9" ht="15" customHeight="1">
      <c r="A32" s="14">
        <v>28</v>
      </c>
      <c r="B32" s="15" t="s">
        <v>65</v>
      </c>
      <c r="C32" s="15" t="s">
        <v>5</v>
      </c>
      <c r="D32" s="14" t="s">
        <v>34</v>
      </c>
      <c r="E32" s="15" t="s">
        <v>20</v>
      </c>
      <c r="F32" s="16">
        <v>0.0296875</v>
      </c>
      <c r="G32" s="14" t="str">
        <f t="shared" si="0"/>
        <v>4.17/km</v>
      </c>
      <c r="H32" s="16">
        <f t="shared" si="1"/>
        <v>0.006192129629629627</v>
      </c>
      <c r="I32" s="16">
        <f>F32-INDEX($F$5:$F$162,MATCH(D32,$D$5:$D$162,0))</f>
        <v>0.002488425925925925</v>
      </c>
    </row>
    <row r="33" spans="1:9" ht="15" customHeight="1">
      <c r="A33" s="14">
        <v>29</v>
      </c>
      <c r="B33" s="15" t="s">
        <v>66</v>
      </c>
      <c r="C33" s="15" t="s">
        <v>67</v>
      </c>
      <c r="D33" s="14" t="s">
        <v>13</v>
      </c>
      <c r="E33" s="15" t="s">
        <v>7</v>
      </c>
      <c r="F33" s="16">
        <v>0.0297337962962963</v>
      </c>
      <c r="G33" s="14" t="str">
        <f t="shared" si="0"/>
        <v>4.17/km</v>
      </c>
      <c r="H33" s="16">
        <f t="shared" si="1"/>
        <v>0.0062384259259259285</v>
      </c>
      <c r="I33" s="16">
        <f>F33-INDEX($F$5:$F$162,MATCH(D33,$D$5:$D$162,0))</f>
        <v>0.004247685185185188</v>
      </c>
    </row>
    <row r="34" spans="1:9" ht="15" customHeight="1">
      <c r="A34" s="14">
        <v>30</v>
      </c>
      <c r="B34" s="15" t="s">
        <v>68</v>
      </c>
      <c r="C34" s="15" t="s">
        <v>12</v>
      </c>
      <c r="D34" s="14" t="s">
        <v>6</v>
      </c>
      <c r="E34" s="15" t="s">
        <v>69</v>
      </c>
      <c r="F34" s="16">
        <v>0.029768518518518517</v>
      </c>
      <c r="G34" s="14" t="str">
        <f t="shared" si="0"/>
        <v>4.17/km</v>
      </c>
      <c r="H34" s="16">
        <f t="shared" si="1"/>
        <v>0.006273148148148146</v>
      </c>
      <c r="I34" s="16">
        <f>F34-INDEX($F$5:$F$162,MATCH(D34,$D$5:$D$162,0))</f>
        <v>0.0057870370370370385</v>
      </c>
    </row>
    <row r="35" spans="1:9" ht="15" customHeight="1">
      <c r="A35" s="14">
        <v>31</v>
      </c>
      <c r="B35" s="15" t="s">
        <v>70</v>
      </c>
      <c r="C35" s="15" t="s">
        <v>30</v>
      </c>
      <c r="D35" s="14" t="s">
        <v>71</v>
      </c>
      <c r="E35" s="15" t="s">
        <v>72</v>
      </c>
      <c r="F35" s="16">
        <v>0.02980324074074074</v>
      </c>
      <c r="G35" s="14" t="str">
        <f t="shared" si="0"/>
        <v>4.18/km</v>
      </c>
      <c r="H35" s="16">
        <f t="shared" si="1"/>
        <v>0.00630787037037037</v>
      </c>
      <c r="I35" s="16">
        <f>F35-INDEX($F$5:$F$162,MATCH(D35,$D$5:$D$162,0))</f>
        <v>0</v>
      </c>
    </row>
    <row r="36" spans="1:9" ht="15" customHeight="1">
      <c r="A36" s="14">
        <v>32</v>
      </c>
      <c r="B36" s="15" t="s">
        <v>73</v>
      </c>
      <c r="C36" s="15" t="s">
        <v>74</v>
      </c>
      <c r="D36" s="14" t="s">
        <v>34</v>
      </c>
      <c r="E36" s="15" t="s">
        <v>14</v>
      </c>
      <c r="F36" s="16">
        <v>0.02991898148148148</v>
      </c>
      <c r="G36" s="14" t="str">
        <f t="shared" si="0"/>
        <v>4.19/km</v>
      </c>
      <c r="H36" s="16">
        <f t="shared" si="1"/>
        <v>0.006423611111111109</v>
      </c>
      <c r="I36" s="16">
        <f>F36-INDEX($F$5:$F$162,MATCH(D36,$D$5:$D$162,0))</f>
        <v>0.002719907407407407</v>
      </c>
    </row>
    <row r="37" spans="1:9" ht="15" customHeight="1">
      <c r="A37" s="14">
        <v>33</v>
      </c>
      <c r="B37" s="35" t="s">
        <v>75</v>
      </c>
      <c r="C37" s="35" t="s">
        <v>76</v>
      </c>
      <c r="D37" s="36" t="s">
        <v>77</v>
      </c>
      <c r="E37" s="35" t="s">
        <v>78</v>
      </c>
      <c r="F37" s="37">
        <v>0.030300925925925926</v>
      </c>
      <c r="G37" s="14" t="str">
        <f t="shared" si="0"/>
        <v>4.22/km</v>
      </c>
      <c r="H37" s="16">
        <f t="shared" si="1"/>
        <v>0.006805555555555554</v>
      </c>
      <c r="I37" s="16">
        <f>F37-INDEX($F$5:$F$162,MATCH(D37,$D$5:$D$162,0))</f>
        <v>0</v>
      </c>
    </row>
    <row r="38" spans="1:9" ht="15" customHeight="1">
      <c r="A38" s="14">
        <v>34</v>
      </c>
      <c r="B38" s="15" t="s">
        <v>79</v>
      </c>
      <c r="C38" s="15" t="s">
        <v>80</v>
      </c>
      <c r="D38" s="14" t="s">
        <v>6</v>
      </c>
      <c r="E38" s="15" t="s">
        <v>14</v>
      </c>
      <c r="F38" s="16">
        <v>0.03040509259259259</v>
      </c>
      <c r="G38" s="14" t="str">
        <f t="shared" si="0"/>
        <v>4.23/km</v>
      </c>
      <c r="H38" s="16">
        <f t="shared" si="1"/>
        <v>0.00690972222222222</v>
      </c>
      <c r="I38" s="16">
        <f>F38-INDEX($F$5:$F$162,MATCH(D38,$D$5:$D$162,0))</f>
        <v>0.006423611111111113</v>
      </c>
    </row>
    <row r="39" spans="1:9" ht="15" customHeight="1">
      <c r="A39" s="14">
        <v>35</v>
      </c>
      <c r="B39" s="15" t="s">
        <v>81</v>
      </c>
      <c r="C39" s="15" t="s">
        <v>82</v>
      </c>
      <c r="D39" s="14" t="s">
        <v>34</v>
      </c>
      <c r="E39" s="15" t="s">
        <v>83</v>
      </c>
      <c r="F39" s="16">
        <v>0.030775462962962966</v>
      </c>
      <c r="G39" s="14" t="str">
        <f t="shared" si="0"/>
        <v>4.26/km</v>
      </c>
      <c r="H39" s="16">
        <f t="shared" si="1"/>
        <v>0.007280092592592595</v>
      </c>
      <c r="I39" s="16">
        <f>F39-INDEX($F$5:$F$162,MATCH(D39,$D$5:$D$162,0))</f>
        <v>0.003576388888888893</v>
      </c>
    </row>
    <row r="40" spans="1:9" ht="15" customHeight="1">
      <c r="A40" s="14">
        <v>36</v>
      </c>
      <c r="B40" s="15" t="s">
        <v>84</v>
      </c>
      <c r="C40" s="15" t="s">
        <v>85</v>
      </c>
      <c r="D40" s="14" t="s">
        <v>2</v>
      </c>
      <c r="E40" s="15" t="s">
        <v>14</v>
      </c>
      <c r="F40" s="16">
        <v>0.030844907407407404</v>
      </c>
      <c r="G40" s="14" t="str">
        <f t="shared" si="0"/>
        <v>4.27/km</v>
      </c>
      <c r="H40" s="16">
        <f t="shared" si="1"/>
        <v>0.007349537037037033</v>
      </c>
      <c r="I40" s="16">
        <f>F40-INDEX($F$5:$F$162,MATCH(D40,$D$5:$D$162,0))</f>
        <v>0.007349537037037033</v>
      </c>
    </row>
    <row r="41" spans="1:9" ht="15" customHeight="1">
      <c r="A41" s="25">
        <v>37</v>
      </c>
      <c r="B41" s="26" t="s">
        <v>86</v>
      </c>
      <c r="C41" s="26" t="s">
        <v>87</v>
      </c>
      <c r="D41" s="25" t="s">
        <v>88</v>
      </c>
      <c r="E41" s="26" t="s">
        <v>223</v>
      </c>
      <c r="F41" s="27">
        <v>0.03119212962962963</v>
      </c>
      <c r="G41" s="25" t="str">
        <f t="shared" si="0"/>
        <v>4.30/km</v>
      </c>
      <c r="H41" s="27">
        <f t="shared" si="1"/>
        <v>0.007696759259259257</v>
      </c>
      <c r="I41" s="27">
        <f>F41-INDEX($F$5:$F$162,MATCH(D41,$D$5:$D$162,0))</f>
        <v>0</v>
      </c>
    </row>
    <row r="42" spans="1:9" ht="15" customHeight="1">
      <c r="A42" s="14">
        <v>38</v>
      </c>
      <c r="B42" s="15" t="s">
        <v>89</v>
      </c>
      <c r="C42" s="15" t="s">
        <v>90</v>
      </c>
      <c r="D42" s="14" t="s">
        <v>34</v>
      </c>
      <c r="E42" s="15" t="s">
        <v>91</v>
      </c>
      <c r="F42" s="16">
        <v>0.03125</v>
      </c>
      <c r="G42" s="14" t="str">
        <f t="shared" si="0"/>
        <v>4.30/km</v>
      </c>
      <c r="H42" s="16">
        <f aca="true" t="shared" si="2" ref="H42:H67">F42-$F$5</f>
        <v>0.007754629629629629</v>
      </c>
      <c r="I42" s="16">
        <f>F42-INDEX($F$5:$F$162,MATCH(D42,$D$5:$D$162,0))</f>
        <v>0.004050925925925927</v>
      </c>
    </row>
    <row r="43" spans="1:9" ht="15" customHeight="1">
      <c r="A43" s="14">
        <v>39</v>
      </c>
      <c r="B43" s="35" t="s">
        <v>92</v>
      </c>
      <c r="C43" s="35" t="s">
        <v>93</v>
      </c>
      <c r="D43" s="36" t="s">
        <v>77</v>
      </c>
      <c r="E43" s="35" t="s">
        <v>94</v>
      </c>
      <c r="F43" s="37">
        <v>0.03142361111111111</v>
      </c>
      <c r="G43" s="14" t="str">
        <f t="shared" si="0"/>
        <v>4.32/km</v>
      </c>
      <c r="H43" s="16">
        <f t="shared" si="2"/>
        <v>0.00792824074074074</v>
      </c>
      <c r="I43" s="16">
        <f>F43-INDEX($F$5:$F$162,MATCH(D43,$D$5:$D$162,0))</f>
        <v>0.001122685185185185</v>
      </c>
    </row>
    <row r="44" spans="1:9" ht="15" customHeight="1">
      <c r="A44" s="14">
        <v>40</v>
      </c>
      <c r="B44" s="15" t="s">
        <v>95</v>
      </c>
      <c r="C44" s="15" t="s">
        <v>96</v>
      </c>
      <c r="D44" s="14" t="s">
        <v>71</v>
      </c>
      <c r="E44" s="15" t="s">
        <v>14</v>
      </c>
      <c r="F44" s="16">
        <v>0.03144675925925926</v>
      </c>
      <c r="G44" s="14" t="str">
        <f t="shared" si="0"/>
        <v>4.32/km</v>
      </c>
      <c r="H44" s="16">
        <f t="shared" si="2"/>
        <v>0.007951388888888886</v>
      </c>
      <c r="I44" s="16">
        <f>F44-INDEX($F$5:$F$162,MATCH(D44,$D$5:$D$162,0))</f>
        <v>0.0016435185185185164</v>
      </c>
    </row>
    <row r="45" spans="1:9" ht="15" customHeight="1">
      <c r="A45" s="14">
        <v>41</v>
      </c>
      <c r="B45" s="15" t="s">
        <v>97</v>
      </c>
      <c r="C45" s="15" t="s">
        <v>98</v>
      </c>
      <c r="D45" s="14" t="s">
        <v>13</v>
      </c>
      <c r="E45" s="15" t="s">
        <v>99</v>
      </c>
      <c r="F45" s="16">
        <v>0.03153935185185185</v>
      </c>
      <c r="G45" s="14" t="str">
        <f t="shared" si="0"/>
        <v>4.33/km</v>
      </c>
      <c r="H45" s="16">
        <f t="shared" si="2"/>
        <v>0.008043981481481482</v>
      </c>
      <c r="I45" s="16">
        <f>F45-INDEX($F$5:$F$162,MATCH(D45,$D$5:$D$162,0))</f>
        <v>0.006053240740740741</v>
      </c>
    </row>
    <row r="46" spans="1:9" ht="15" customHeight="1">
      <c r="A46" s="14">
        <v>42</v>
      </c>
      <c r="B46" s="15" t="s">
        <v>100</v>
      </c>
      <c r="C46" s="15" t="s">
        <v>101</v>
      </c>
      <c r="D46" s="14" t="s">
        <v>2</v>
      </c>
      <c r="E46" s="15" t="s">
        <v>102</v>
      </c>
      <c r="F46" s="16">
        <v>0.03185185185185185</v>
      </c>
      <c r="G46" s="14" t="str">
        <f t="shared" si="0"/>
        <v>4.35/km</v>
      </c>
      <c r="H46" s="16">
        <f t="shared" si="2"/>
        <v>0.008356481481481482</v>
      </c>
      <c r="I46" s="16">
        <f>F46-INDEX($F$5:$F$162,MATCH(D46,$D$5:$D$162,0))</f>
        <v>0.008356481481481482</v>
      </c>
    </row>
    <row r="47" spans="1:9" ht="15" customHeight="1">
      <c r="A47" s="14">
        <v>43</v>
      </c>
      <c r="B47" s="15" t="s">
        <v>103</v>
      </c>
      <c r="C47" s="15" t="s">
        <v>104</v>
      </c>
      <c r="D47" s="14" t="s">
        <v>2</v>
      </c>
      <c r="E47" s="15" t="s">
        <v>105</v>
      </c>
      <c r="F47" s="16">
        <v>0.0319212962962963</v>
      </c>
      <c r="G47" s="14" t="str">
        <f t="shared" si="0"/>
        <v>4.36/km</v>
      </c>
      <c r="H47" s="16">
        <f t="shared" si="2"/>
        <v>0.00842592592592593</v>
      </c>
      <c r="I47" s="16">
        <f>F47-INDEX($F$5:$F$162,MATCH(D47,$D$5:$D$162,0))</f>
        <v>0.00842592592592593</v>
      </c>
    </row>
    <row r="48" spans="1:9" ht="15" customHeight="1">
      <c r="A48" s="14">
        <v>44</v>
      </c>
      <c r="B48" s="15" t="s">
        <v>106</v>
      </c>
      <c r="C48" s="15" t="s">
        <v>19</v>
      </c>
      <c r="D48" s="14" t="s">
        <v>13</v>
      </c>
      <c r="E48" s="15" t="s">
        <v>39</v>
      </c>
      <c r="F48" s="16">
        <v>0.03196759259259259</v>
      </c>
      <c r="G48" s="14" t="str">
        <f t="shared" si="0"/>
        <v>4.36/km</v>
      </c>
      <c r="H48" s="16">
        <f t="shared" si="2"/>
        <v>0.008472222222222218</v>
      </c>
      <c r="I48" s="16">
        <f>F48-INDEX($F$5:$F$162,MATCH(D48,$D$5:$D$162,0))</f>
        <v>0.006481481481481477</v>
      </c>
    </row>
    <row r="49" spans="1:9" ht="15" customHeight="1">
      <c r="A49" s="14">
        <v>45</v>
      </c>
      <c r="B49" s="15" t="s">
        <v>107</v>
      </c>
      <c r="C49" s="15" t="s">
        <v>98</v>
      </c>
      <c r="D49" s="14" t="s">
        <v>88</v>
      </c>
      <c r="E49" s="15" t="s">
        <v>14</v>
      </c>
      <c r="F49" s="16">
        <v>0.03203703703703704</v>
      </c>
      <c r="G49" s="14" t="str">
        <f t="shared" si="0"/>
        <v>4.37/km</v>
      </c>
      <c r="H49" s="16">
        <f t="shared" si="2"/>
        <v>0.008541666666666666</v>
      </c>
      <c r="I49" s="16">
        <f>F49-INDEX($F$5:$F$162,MATCH(D49,$D$5:$D$162,0))</f>
        <v>0.0008449074074074088</v>
      </c>
    </row>
    <row r="50" spans="1:9" ht="15" customHeight="1">
      <c r="A50" s="14">
        <v>46</v>
      </c>
      <c r="B50" s="15" t="s">
        <v>108</v>
      </c>
      <c r="C50" s="15" t="s">
        <v>43</v>
      </c>
      <c r="D50" s="14" t="s">
        <v>13</v>
      </c>
      <c r="E50" s="15" t="s">
        <v>109</v>
      </c>
      <c r="F50" s="16">
        <v>0.03207175925925926</v>
      </c>
      <c r="G50" s="14" t="str">
        <f t="shared" si="0"/>
        <v>4.37/km</v>
      </c>
      <c r="H50" s="16">
        <f t="shared" si="2"/>
        <v>0.008576388888888887</v>
      </c>
      <c r="I50" s="16">
        <f>F50-INDEX($F$5:$F$162,MATCH(D50,$D$5:$D$162,0))</f>
        <v>0.006585648148148146</v>
      </c>
    </row>
    <row r="51" spans="1:9" ht="15" customHeight="1">
      <c r="A51" s="14">
        <v>47</v>
      </c>
      <c r="B51" s="15" t="s">
        <v>110</v>
      </c>
      <c r="C51" s="15" t="s">
        <v>111</v>
      </c>
      <c r="D51" s="14" t="s">
        <v>34</v>
      </c>
      <c r="E51" s="15" t="s">
        <v>57</v>
      </c>
      <c r="F51" s="16">
        <v>0.03224537037037037</v>
      </c>
      <c r="G51" s="14" t="str">
        <f t="shared" si="0"/>
        <v>4.39/km</v>
      </c>
      <c r="H51" s="16">
        <f t="shared" si="2"/>
        <v>0.008749999999999997</v>
      </c>
      <c r="I51" s="16">
        <f>F51-INDEX($F$5:$F$162,MATCH(D51,$D$5:$D$162,0))</f>
        <v>0.005046296296296295</v>
      </c>
    </row>
    <row r="52" spans="1:9" ht="15" customHeight="1">
      <c r="A52" s="14">
        <v>48</v>
      </c>
      <c r="B52" s="35" t="s">
        <v>112</v>
      </c>
      <c r="C52" s="35" t="s">
        <v>113</v>
      </c>
      <c r="D52" s="36" t="s">
        <v>114</v>
      </c>
      <c r="E52" s="35" t="s">
        <v>115</v>
      </c>
      <c r="F52" s="37">
        <v>0.03226851851851852</v>
      </c>
      <c r="G52" s="14" t="str">
        <f t="shared" si="0"/>
        <v>4.39/km</v>
      </c>
      <c r="H52" s="16">
        <f t="shared" si="2"/>
        <v>0.008773148148148151</v>
      </c>
      <c r="I52" s="16">
        <f>F52-INDEX($F$5:$F$162,MATCH(D52,$D$5:$D$162,0))</f>
        <v>0</v>
      </c>
    </row>
    <row r="53" spans="1:9" ht="15" customHeight="1">
      <c r="A53" s="14">
        <v>49</v>
      </c>
      <c r="B53" s="15" t="s">
        <v>116</v>
      </c>
      <c r="C53" s="15" t="s">
        <v>117</v>
      </c>
      <c r="D53" s="14" t="s">
        <v>17</v>
      </c>
      <c r="E53" s="15" t="s">
        <v>36</v>
      </c>
      <c r="F53" s="16">
        <v>0.03234953703703704</v>
      </c>
      <c r="G53" s="14" t="str">
        <f t="shared" si="0"/>
        <v>4.40/km</v>
      </c>
      <c r="H53" s="16">
        <f t="shared" si="2"/>
        <v>0.008854166666666666</v>
      </c>
      <c r="I53" s="16">
        <f>F53-INDEX($F$5:$F$162,MATCH(D53,$D$5:$D$162,0))</f>
        <v>0.0067708333333333336</v>
      </c>
    </row>
    <row r="54" spans="1:9" ht="15" customHeight="1">
      <c r="A54" s="14">
        <v>50</v>
      </c>
      <c r="B54" s="15" t="s">
        <v>118</v>
      </c>
      <c r="C54" s="15" t="s">
        <v>119</v>
      </c>
      <c r="D54" s="14" t="s">
        <v>71</v>
      </c>
      <c r="E54" s="15" t="s">
        <v>120</v>
      </c>
      <c r="F54" s="16">
        <v>0.032407407407407406</v>
      </c>
      <c r="G54" s="14" t="str">
        <f t="shared" si="0"/>
        <v>4.40/km</v>
      </c>
      <c r="H54" s="16">
        <f t="shared" si="2"/>
        <v>0.008912037037037034</v>
      </c>
      <c r="I54" s="16">
        <f>F54-INDEX($F$5:$F$162,MATCH(D54,$D$5:$D$162,0))</f>
        <v>0.0026041666666666644</v>
      </c>
    </row>
    <row r="55" spans="1:9" ht="15" customHeight="1">
      <c r="A55" s="14">
        <v>51</v>
      </c>
      <c r="B55" s="15" t="s">
        <v>121</v>
      </c>
      <c r="C55" s="15" t="s">
        <v>122</v>
      </c>
      <c r="D55" s="14" t="s">
        <v>13</v>
      </c>
      <c r="E55" s="15" t="s">
        <v>7</v>
      </c>
      <c r="F55" s="16">
        <v>0.0325</v>
      </c>
      <c r="G55" s="14" t="str">
        <f t="shared" si="0"/>
        <v>4.41/km</v>
      </c>
      <c r="H55" s="16">
        <f t="shared" si="2"/>
        <v>0.00900462962962963</v>
      </c>
      <c r="I55" s="16">
        <f>F55-INDEX($F$5:$F$162,MATCH(D55,$D$5:$D$162,0))</f>
        <v>0.007013888888888889</v>
      </c>
    </row>
    <row r="56" spans="1:9" ht="15" customHeight="1">
      <c r="A56" s="14">
        <v>52</v>
      </c>
      <c r="B56" s="15" t="s">
        <v>123</v>
      </c>
      <c r="C56" s="15" t="s">
        <v>117</v>
      </c>
      <c r="D56" s="14" t="s">
        <v>13</v>
      </c>
      <c r="E56" s="15" t="s">
        <v>14</v>
      </c>
      <c r="F56" s="16">
        <v>0.03295138888888889</v>
      </c>
      <c r="G56" s="14" t="str">
        <f t="shared" si="0"/>
        <v>4.45/km</v>
      </c>
      <c r="H56" s="16">
        <f t="shared" si="2"/>
        <v>0.00945601851851852</v>
      </c>
      <c r="I56" s="16">
        <f>F56-INDEX($F$5:$F$162,MATCH(D56,$D$5:$D$162,0))</f>
        <v>0.007465277777777779</v>
      </c>
    </row>
    <row r="57" spans="1:9" ht="15" customHeight="1">
      <c r="A57" s="14">
        <v>53</v>
      </c>
      <c r="B57" s="15" t="s">
        <v>124</v>
      </c>
      <c r="C57" s="15" t="s">
        <v>74</v>
      </c>
      <c r="D57" s="14" t="s">
        <v>34</v>
      </c>
      <c r="E57" s="15" t="s">
        <v>36</v>
      </c>
      <c r="F57" s="16">
        <v>0.03302083333333333</v>
      </c>
      <c r="G57" s="14" t="str">
        <f t="shared" si="0"/>
        <v>4.45/km</v>
      </c>
      <c r="H57" s="16">
        <f t="shared" si="2"/>
        <v>0.009525462962962961</v>
      </c>
      <c r="I57" s="16">
        <f>F57-INDEX($F$5:$F$162,MATCH(D57,$D$5:$D$162,0))</f>
        <v>0.005821759259259259</v>
      </c>
    </row>
    <row r="58" spans="1:9" ht="15" customHeight="1">
      <c r="A58" s="14">
        <v>54</v>
      </c>
      <c r="B58" s="15" t="s">
        <v>125</v>
      </c>
      <c r="C58" s="15" t="s">
        <v>126</v>
      </c>
      <c r="D58" s="14" t="s">
        <v>17</v>
      </c>
      <c r="E58" s="15" t="s">
        <v>127</v>
      </c>
      <c r="F58" s="16">
        <v>0.03327546296296296</v>
      </c>
      <c r="G58" s="14" t="str">
        <f t="shared" si="0"/>
        <v>4.48/km</v>
      </c>
      <c r="H58" s="16">
        <f t="shared" si="2"/>
        <v>0.009780092592592587</v>
      </c>
      <c r="I58" s="16">
        <f>F58-INDEX($F$5:$F$162,MATCH(D58,$D$5:$D$162,0))</f>
        <v>0.007696759259259254</v>
      </c>
    </row>
    <row r="59" spans="1:9" ht="15" customHeight="1">
      <c r="A59" s="14">
        <v>55</v>
      </c>
      <c r="B59" s="15" t="s">
        <v>128</v>
      </c>
      <c r="C59" s="15" t="s">
        <v>129</v>
      </c>
      <c r="D59" s="14" t="s">
        <v>17</v>
      </c>
      <c r="E59" s="15" t="s">
        <v>7</v>
      </c>
      <c r="F59" s="16">
        <v>0.033310185185185186</v>
      </c>
      <c r="G59" s="14" t="str">
        <f t="shared" si="0"/>
        <v>4.48/km</v>
      </c>
      <c r="H59" s="16">
        <f t="shared" si="2"/>
        <v>0.009814814814814814</v>
      </c>
      <c r="I59" s="16">
        <f>F59-INDEX($F$5:$F$162,MATCH(D59,$D$5:$D$162,0))</f>
        <v>0.0077314814814814815</v>
      </c>
    </row>
    <row r="60" spans="1:9" ht="15" customHeight="1">
      <c r="A60" s="14">
        <v>56</v>
      </c>
      <c r="B60" s="15" t="s">
        <v>130</v>
      </c>
      <c r="C60" s="15" t="s">
        <v>131</v>
      </c>
      <c r="D60" s="14" t="s">
        <v>132</v>
      </c>
      <c r="E60" s="15" t="s">
        <v>14</v>
      </c>
      <c r="F60" s="16">
        <v>0.033344907407407406</v>
      </c>
      <c r="G60" s="14" t="str">
        <f t="shared" si="0"/>
        <v>4.48/km</v>
      </c>
      <c r="H60" s="16">
        <f t="shared" si="2"/>
        <v>0.009849537037037035</v>
      </c>
      <c r="I60" s="16">
        <f>F60-INDEX($F$5:$F$162,MATCH(D60,$D$5:$D$162,0))</f>
        <v>0</v>
      </c>
    </row>
    <row r="61" spans="1:9" ht="15" customHeight="1">
      <c r="A61" s="14">
        <v>57</v>
      </c>
      <c r="B61" s="15" t="s">
        <v>133</v>
      </c>
      <c r="C61" s="15" t="s">
        <v>56</v>
      </c>
      <c r="D61" s="14" t="s">
        <v>6</v>
      </c>
      <c r="E61" s="15" t="s">
        <v>134</v>
      </c>
      <c r="F61" s="16">
        <v>0.033368055555555554</v>
      </c>
      <c r="G61" s="14" t="str">
        <f t="shared" si="0"/>
        <v>4.48/km</v>
      </c>
      <c r="H61" s="16">
        <f t="shared" si="2"/>
        <v>0.009872685185185182</v>
      </c>
      <c r="I61" s="16">
        <f>F61-INDEX($F$5:$F$162,MATCH(D61,$D$5:$D$162,0))</f>
        <v>0.009386574074074075</v>
      </c>
    </row>
    <row r="62" spans="1:9" ht="15" customHeight="1">
      <c r="A62" s="14">
        <v>58</v>
      </c>
      <c r="B62" s="15" t="s">
        <v>135</v>
      </c>
      <c r="C62" s="15" t="s">
        <v>51</v>
      </c>
      <c r="D62" s="14" t="s">
        <v>34</v>
      </c>
      <c r="E62" s="15" t="s">
        <v>134</v>
      </c>
      <c r="F62" s="16">
        <v>0.033414351851851855</v>
      </c>
      <c r="G62" s="14" t="str">
        <f t="shared" si="0"/>
        <v>4.49/km</v>
      </c>
      <c r="H62" s="16">
        <f t="shared" si="2"/>
        <v>0.009918981481481483</v>
      </c>
      <c r="I62" s="16">
        <f>F62-INDEX($F$5:$F$162,MATCH(D62,$D$5:$D$162,0))</f>
        <v>0.006215277777777781</v>
      </c>
    </row>
    <row r="63" spans="1:9" ht="15" customHeight="1">
      <c r="A63" s="14">
        <v>59</v>
      </c>
      <c r="B63" s="15" t="s">
        <v>136</v>
      </c>
      <c r="C63" s="15" t="s">
        <v>137</v>
      </c>
      <c r="D63" s="14" t="s">
        <v>71</v>
      </c>
      <c r="E63" s="15" t="s">
        <v>72</v>
      </c>
      <c r="F63" s="16">
        <v>0.03349537037037037</v>
      </c>
      <c r="G63" s="14" t="str">
        <f t="shared" si="0"/>
        <v>4.49/km</v>
      </c>
      <c r="H63" s="16">
        <f t="shared" si="2"/>
        <v>0.009999999999999998</v>
      </c>
      <c r="I63" s="16">
        <f>F63-INDEX($F$5:$F$162,MATCH(D63,$D$5:$D$162,0))</f>
        <v>0.0036921296296296285</v>
      </c>
    </row>
    <row r="64" spans="1:9" ht="15" customHeight="1">
      <c r="A64" s="14">
        <v>60</v>
      </c>
      <c r="B64" s="35" t="s">
        <v>138</v>
      </c>
      <c r="C64" s="35" t="s">
        <v>139</v>
      </c>
      <c r="D64" s="36" t="s">
        <v>114</v>
      </c>
      <c r="E64" s="35" t="s">
        <v>140</v>
      </c>
      <c r="F64" s="37">
        <v>0.033726851851851855</v>
      </c>
      <c r="G64" s="14" t="str">
        <f t="shared" si="0"/>
        <v>4.51/km</v>
      </c>
      <c r="H64" s="16">
        <f t="shared" si="2"/>
        <v>0.010231481481481484</v>
      </c>
      <c r="I64" s="16">
        <f>F64-INDEX($F$5:$F$162,MATCH(D64,$D$5:$D$162,0))</f>
        <v>0.0014583333333333323</v>
      </c>
    </row>
    <row r="65" spans="1:9" ht="15" customHeight="1">
      <c r="A65" s="14">
        <v>61</v>
      </c>
      <c r="B65" s="15" t="s">
        <v>141</v>
      </c>
      <c r="C65" s="15" t="s">
        <v>30</v>
      </c>
      <c r="D65" s="14" t="s">
        <v>142</v>
      </c>
      <c r="E65" s="15" t="s">
        <v>7</v>
      </c>
      <c r="F65" s="16">
        <v>0.03375</v>
      </c>
      <c r="G65" s="14" t="str">
        <f t="shared" si="0"/>
        <v>4.52/km</v>
      </c>
      <c r="H65" s="16">
        <f t="shared" si="2"/>
        <v>0.010254629629629631</v>
      </c>
      <c r="I65" s="16">
        <f>F65-INDEX($F$5:$F$162,MATCH(D65,$D$5:$D$162,0))</f>
        <v>0</v>
      </c>
    </row>
    <row r="66" spans="1:9" ht="15" customHeight="1">
      <c r="A66" s="14">
        <v>62</v>
      </c>
      <c r="B66" s="15" t="s">
        <v>143</v>
      </c>
      <c r="C66" s="15" t="s">
        <v>51</v>
      </c>
      <c r="D66" s="14" t="s">
        <v>88</v>
      </c>
      <c r="E66" s="15" t="s">
        <v>144</v>
      </c>
      <c r="F66" s="16">
        <v>0.03405092592592592</v>
      </c>
      <c r="G66" s="14" t="str">
        <f t="shared" si="0"/>
        <v>4.54/km</v>
      </c>
      <c r="H66" s="16">
        <f t="shared" si="2"/>
        <v>0.01055555555555555</v>
      </c>
      <c r="I66" s="16">
        <f>F66-INDEX($F$5:$F$162,MATCH(D66,$D$5:$D$162,0))</f>
        <v>0.0028587962962962933</v>
      </c>
    </row>
    <row r="67" spans="1:9" ht="15" customHeight="1">
      <c r="A67" s="25">
        <v>63</v>
      </c>
      <c r="B67" s="26" t="s">
        <v>145</v>
      </c>
      <c r="C67" s="26" t="s">
        <v>146</v>
      </c>
      <c r="D67" s="25" t="s">
        <v>2</v>
      </c>
      <c r="E67" s="26" t="s">
        <v>223</v>
      </c>
      <c r="F67" s="27">
        <v>0.0341087962962963</v>
      </c>
      <c r="G67" s="25" t="str">
        <f t="shared" si="0"/>
        <v>4.55/km</v>
      </c>
      <c r="H67" s="27">
        <f t="shared" si="2"/>
        <v>0.010613425925925925</v>
      </c>
      <c r="I67" s="27">
        <f>F67-INDEX($F$5:$F$162,MATCH(D67,$D$5:$D$162,0))</f>
        <v>0.010613425925925925</v>
      </c>
    </row>
    <row r="68" spans="1:9" ht="15" customHeight="1">
      <c r="A68" s="14">
        <v>64</v>
      </c>
      <c r="B68" s="35" t="s">
        <v>147</v>
      </c>
      <c r="C68" s="35" t="s">
        <v>148</v>
      </c>
      <c r="D68" s="36" t="s">
        <v>149</v>
      </c>
      <c r="E68" s="35" t="s">
        <v>150</v>
      </c>
      <c r="F68" s="37">
        <v>0.03431712962962963</v>
      </c>
      <c r="G68" s="14" t="str">
        <f t="shared" si="0"/>
        <v>4.57/km</v>
      </c>
      <c r="H68" s="16">
        <f aca="true" t="shared" si="3" ref="H68:H108">F68-$F$5</f>
        <v>0.010821759259259257</v>
      </c>
      <c r="I68" s="16">
        <f>F68-INDEX($F$5:$F$162,MATCH(D68,$D$5:$D$162,0))</f>
        <v>0</v>
      </c>
    </row>
    <row r="69" spans="1:9" ht="15" customHeight="1">
      <c r="A69" s="14">
        <v>65</v>
      </c>
      <c r="B69" s="15" t="s">
        <v>151</v>
      </c>
      <c r="C69" s="15" t="s">
        <v>152</v>
      </c>
      <c r="D69" s="14" t="s">
        <v>34</v>
      </c>
      <c r="E69" s="15" t="s">
        <v>99</v>
      </c>
      <c r="F69" s="16">
        <v>0.03449074074074074</v>
      </c>
      <c r="G69" s="14" t="str">
        <f aca="true" t="shared" si="4" ref="G69:G108">TEXT(INT((HOUR(F69)*3600+MINUTE(F69)*60+SECOND(F69))/$I$3/60),"0")&amp;"."&amp;TEXT(MOD((HOUR(F69)*3600+MINUTE(F69)*60+SECOND(F69))/$I$3,60),"00")&amp;"/km"</f>
        <v>4.58/km</v>
      </c>
      <c r="H69" s="16">
        <f t="shared" si="3"/>
        <v>0.010995370370370367</v>
      </c>
      <c r="I69" s="16">
        <f>F69-INDEX($F$5:$F$162,MATCH(D69,$D$5:$D$162,0))</f>
        <v>0.007291666666666665</v>
      </c>
    </row>
    <row r="70" spans="1:9" ht="15" customHeight="1">
      <c r="A70" s="14">
        <v>66</v>
      </c>
      <c r="B70" s="15" t="s">
        <v>153</v>
      </c>
      <c r="C70" s="15" t="s">
        <v>101</v>
      </c>
      <c r="D70" s="14" t="s">
        <v>17</v>
      </c>
      <c r="E70" s="15" t="s">
        <v>99</v>
      </c>
      <c r="F70" s="16">
        <v>0.03460648148148148</v>
      </c>
      <c r="G70" s="14" t="str">
        <f t="shared" si="4"/>
        <v>4.59/km</v>
      </c>
      <c r="H70" s="16">
        <f t="shared" si="3"/>
        <v>0.01111111111111111</v>
      </c>
      <c r="I70" s="16">
        <f>F70-INDEX($F$5:$F$162,MATCH(D70,$D$5:$D$162,0))</f>
        <v>0.009027777777777777</v>
      </c>
    </row>
    <row r="71" spans="1:9" ht="15" customHeight="1">
      <c r="A71" s="14">
        <v>67</v>
      </c>
      <c r="B71" s="15" t="s">
        <v>154</v>
      </c>
      <c r="C71" s="15" t="s">
        <v>74</v>
      </c>
      <c r="D71" s="14" t="s">
        <v>34</v>
      </c>
      <c r="E71" s="15" t="s">
        <v>69</v>
      </c>
      <c r="F71" s="16">
        <v>0.03505787037037037</v>
      </c>
      <c r="G71" s="14" t="str">
        <f t="shared" si="4"/>
        <v>5.03/km</v>
      </c>
      <c r="H71" s="16">
        <f t="shared" si="3"/>
        <v>0.0115625</v>
      </c>
      <c r="I71" s="16">
        <f>F71-INDEX($F$5:$F$162,MATCH(D71,$D$5:$D$162,0))</f>
        <v>0.007858796296296298</v>
      </c>
    </row>
    <row r="72" spans="1:9" ht="15" customHeight="1">
      <c r="A72" s="14">
        <v>68</v>
      </c>
      <c r="B72" s="35" t="s">
        <v>155</v>
      </c>
      <c r="C72" s="35" t="s">
        <v>156</v>
      </c>
      <c r="D72" s="36" t="s">
        <v>77</v>
      </c>
      <c r="E72" s="35" t="s">
        <v>14</v>
      </c>
      <c r="F72" s="37">
        <v>0.03515046296296296</v>
      </c>
      <c r="G72" s="14" t="str">
        <f t="shared" si="4"/>
        <v>5.04/km</v>
      </c>
      <c r="H72" s="16">
        <f t="shared" si="3"/>
        <v>0.011655092592592588</v>
      </c>
      <c r="I72" s="16">
        <f>F72-INDEX($F$5:$F$162,MATCH(D72,$D$5:$D$162,0))</f>
        <v>0.004849537037037034</v>
      </c>
    </row>
    <row r="73" spans="1:9" ht="15" customHeight="1">
      <c r="A73" s="14">
        <v>69</v>
      </c>
      <c r="B73" s="15" t="s">
        <v>157</v>
      </c>
      <c r="C73" s="15" t="s">
        <v>158</v>
      </c>
      <c r="D73" s="14" t="s">
        <v>2</v>
      </c>
      <c r="E73" s="15" t="s">
        <v>14</v>
      </c>
      <c r="F73" s="16">
        <v>0.03539351851851852</v>
      </c>
      <c r="G73" s="14" t="str">
        <f t="shared" si="4"/>
        <v>5.06/km</v>
      </c>
      <c r="H73" s="16">
        <f t="shared" si="3"/>
        <v>0.011898148148148147</v>
      </c>
      <c r="I73" s="16">
        <f>F73-INDEX($F$5:$F$162,MATCH(D73,$D$5:$D$162,0))</f>
        <v>0.011898148148148147</v>
      </c>
    </row>
    <row r="74" spans="1:9" ht="15" customHeight="1">
      <c r="A74" s="14">
        <v>70</v>
      </c>
      <c r="B74" s="15" t="s">
        <v>159</v>
      </c>
      <c r="C74" s="15" t="s">
        <v>80</v>
      </c>
      <c r="D74" s="14" t="s">
        <v>2</v>
      </c>
      <c r="E74" s="15" t="s">
        <v>69</v>
      </c>
      <c r="F74" s="16">
        <v>0.03542824074074074</v>
      </c>
      <c r="G74" s="14" t="str">
        <f t="shared" si="4"/>
        <v>5.06/km</v>
      </c>
      <c r="H74" s="16">
        <f t="shared" si="3"/>
        <v>0.011932870370370368</v>
      </c>
      <c r="I74" s="16">
        <f>F74-INDEX($F$5:$F$162,MATCH(D74,$D$5:$D$162,0))</f>
        <v>0.011932870370370368</v>
      </c>
    </row>
    <row r="75" spans="1:9" ht="15" customHeight="1">
      <c r="A75" s="14">
        <v>71</v>
      </c>
      <c r="B75" s="15" t="s">
        <v>160</v>
      </c>
      <c r="C75" s="15" t="s">
        <v>67</v>
      </c>
      <c r="D75" s="14" t="s">
        <v>34</v>
      </c>
      <c r="E75" s="15" t="s">
        <v>36</v>
      </c>
      <c r="F75" s="16">
        <v>0.03546296296296297</v>
      </c>
      <c r="G75" s="14" t="str">
        <f t="shared" si="4"/>
        <v>5.06/km</v>
      </c>
      <c r="H75" s="16">
        <f t="shared" si="3"/>
        <v>0.011967592592592596</v>
      </c>
      <c r="I75" s="16">
        <f>F75-INDEX($F$5:$F$162,MATCH(D75,$D$5:$D$162,0))</f>
        <v>0.008263888888888894</v>
      </c>
    </row>
    <row r="76" spans="1:9" ht="15" customHeight="1">
      <c r="A76" s="14">
        <v>72</v>
      </c>
      <c r="B76" s="15" t="s">
        <v>161</v>
      </c>
      <c r="C76" s="15" t="s">
        <v>162</v>
      </c>
      <c r="D76" s="14" t="s">
        <v>34</v>
      </c>
      <c r="E76" s="15" t="s">
        <v>14</v>
      </c>
      <c r="F76" s="16">
        <v>0.03561342592592592</v>
      </c>
      <c r="G76" s="14" t="str">
        <f t="shared" si="4"/>
        <v>5.08/km</v>
      </c>
      <c r="H76" s="16">
        <f t="shared" si="3"/>
        <v>0.012118055555555552</v>
      </c>
      <c r="I76" s="16">
        <f>F76-INDEX($F$5:$F$162,MATCH(D76,$D$5:$D$162,0))</f>
        <v>0.00841435185185185</v>
      </c>
    </row>
    <row r="77" spans="1:9" ht="15" customHeight="1">
      <c r="A77" s="14">
        <v>73</v>
      </c>
      <c r="B77" s="15" t="s">
        <v>163</v>
      </c>
      <c r="C77" s="15" t="s">
        <v>98</v>
      </c>
      <c r="D77" s="14" t="s">
        <v>88</v>
      </c>
      <c r="E77" s="15" t="s">
        <v>102</v>
      </c>
      <c r="F77" s="16">
        <v>0.03564814814814815</v>
      </c>
      <c r="G77" s="14" t="str">
        <f t="shared" si="4"/>
        <v>5.08/km</v>
      </c>
      <c r="H77" s="16">
        <f t="shared" si="3"/>
        <v>0.01215277777777778</v>
      </c>
      <c r="I77" s="16">
        <f>F77-INDEX($F$5:$F$162,MATCH(D77,$D$5:$D$162,0))</f>
        <v>0.004456018518518522</v>
      </c>
    </row>
    <row r="78" spans="1:9" ht="15" customHeight="1">
      <c r="A78" s="14">
        <v>74</v>
      </c>
      <c r="B78" s="15" t="s">
        <v>164</v>
      </c>
      <c r="C78" s="15" t="s">
        <v>165</v>
      </c>
      <c r="D78" s="14" t="s">
        <v>71</v>
      </c>
      <c r="E78" s="15" t="s">
        <v>39</v>
      </c>
      <c r="F78" s="16">
        <v>0.03615740740740741</v>
      </c>
      <c r="G78" s="14" t="str">
        <f t="shared" si="4"/>
        <v>5.12/km</v>
      </c>
      <c r="H78" s="16">
        <f t="shared" si="3"/>
        <v>0.012662037037037038</v>
      </c>
      <c r="I78" s="16">
        <f>F78-INDEX($F$5:$F$162,MATCH(D78,$D$5:$D$162,0))</f>
        <v>0.006354166666666668</v>
      </c>
    </row>
    <row r="79" spans="1:9" ht="15" customHeight="1">
      <c r="A79" s="14">
        <v>75</v>
      </c>
      <c r="B79" s="35" t="s">
        <v>166</v>
      </c>
      <c r="C79" s="35" t="s">
        <v>167</v>
      </c>
      <c r="D79" s="36" t="s">
        <v>77</v>
      </c>
      <c r="E79" s="35" t="s">
        <v>168</v>
      </c>
      <c r="F79" s="37">
        <v>0.03621527777777778</v>
      </c>
      <c r="G79" s="14" t="str">
        <f t="shared" si="4"/>
        <v>5.13/km</v>
      </c>
      <c r="H79" s="16">
        <f t="shared" si="3"/>
        <v>0.012719907407407405</v>
      </c>
      <c r="I79" s="16">
        <f>F79-INDEX($F$5:$F$162,MATCH(D79,$D$5:$D$162,0))</f>
        <v>0.005914351851851851</v>
      </c>
    </row>
    <row r="80" spans="1:9" ht="15" customHeight="1">
      <c r="A80" s="14">
        <v>76</v>
      </c>
      <c r="B80" s="15" t="s">
        <v>169</v>
      </c>
      <c r="C80" s="15" t="s">
        <v>170</v>
      </c>
      <c r="D80" s="14" t="s">
        <v>34</v>
      </c>
      <c r="E80" s="15" t="s">
        <v>171</v>
      </c>
      <c r="F80" s="16">
        <v>0.03635416666666667</v>
      </c>
      <c r="G80" s="14" t="str">
        <f t="shared" si="4"/>
        <v>5.14/km</v>
      </c>
      <c r="H80" s="16">
        <f t="shared" si="3"/>
        <v>0.012858796296296295</v>
      </c>
      <c r="I80" s="16">
        <f>F80-INDEX($F$5:$F$162,MATCH(D80,$D$5:$D$162,0))</f>
        <v>0.009155092592592593</v>
      </c>
    </row>
    <row r="81" spans="1:9" ht="15" customHeight="1">
      <c r="A81" s="14">
        <v>77</v>
      </c>
      <c r="B81" s="35" t="s">
        <v>172</v>
      </c>
      <c r="C81" s="35" t="s">
        <v>173</v>
      </c>
      <c r="D81" s="36" t="s">
        <v>174</v>
      </c>
      <c r="E81" s="35" t="s">
        <v>69</v>
      </c>
      <c r="F81" s="37">
        <v>0.036377314814814814</v>
      </c>
      <c r="G81" s="14" t="str">
        <f t="shared" si="4"/>
        <v>5.14/km</v>
      </c>
      <c r="H81" s="16">
        <f t="shared" si="3"/>
        <v>0.012881944444444442</v>
      </c>
      <c r="I81" s="16">
        <f>F81-INDEX($F$5:$F$162,MATCH(D81,$D$5:$D$162,0))</f>
        <v>0</v>
      </c>
    </row>
    <row r="82" spans="1:9" ht="15" customHeight="1">
      <c r="A82" s="14">
        <v>78</v>
      </c>
      <c r="B82" s="15" t="s">
        <v>175</v>
      </c>
      <c r="C82" s="15" t="s">
        <v>43</v>
      </c>
      <c r="D82" s="14" t="s">
        <v>34</v>
      </c>
      <c r="E82" s="15" t="s">
        <v>36</v>
      </c>
      <c r="F82" s="16">
        <v>0.036423611111111115</v>
      </c>
      <c r="G82" s="14" t="str">
        <f t="shared" si="4"/>
        <v>5.15/km</v>
      </c>
      <c r="H82" s="16">
        <f t="shared" si="3"/>
        <v>0.012928240740740744</v>
      </c>
      <c r="I82" s="16">
        <f>F82-INDEX($F$5:$F$162,MATCH(D82,$D$5:$D$162,0))</f>
        <v>0.009224537037037042</v>
      </c>
    </row>
    <row r="83" spans="1:9" ht="15" customHeight="1">
      <c r="A83" s="14">
        <v>79</v>
      </c>
      <c r="B83" s="35" t="s">
        <v>176</v>
      </c>
      <c r="C83" s="35" t="s">
        <v>177</v>
      </c>
      <c r="D83" s="36" t="s">
        <v>149</v>
      </c>
      <c r="E83" s="35" t="s">
        <v>178</v>
      </c>
      <c r="F83" s="37">
        <v>0.036516203703703703</v>
      </c>
      <c r="G83" s="14" t="str">
        <f t="shared" si="4"/>
        <v>5.16/km</v>
      </c>
      <c r="H83" s="16">
        <f t="shared" si="3"/>
        <v>0.013020833333333332</v>
      </c>
      <c r="I83" s="16">
        <f>F83-INDEX($F$5:$F$162,MATCH(D83,$D$5:$D$162,0))</f>
        <v>0.0021990740740740755</v>
      </c>
    </row>
    <row r="84" spans="1:9" ht="15" customHeight="1">
      <c r="A84" s="25">
        <v>80</v>
      </c>
      <c r="B84" s="38" t="s">
        <v>179</v>
      </c>
      <c r="C84" s="38" t="s">
        <v>180</v>
      </c>
      <c r="D84" s="39" t="s">
        <v>181</v>
      </c>
      <c r="E84" s="26" t="s">
        <v>223</v>
      </c>
      <c r="F84" s="40">
        <v>0.03657407407407407</v>
      </c>
      <c r="G84" s="25" t="str">
        <f t="shared" si="4"/>
        <v>5.16/km</v>
      </c>
      <c r="H84" s="27">
        <f t="shared" si="3"/>
        <v>0.0130787037037037</v>
      </c>
      <c r="I84" s="27">
        <f>F84-INDEX($F$5:$F$162,MATCH(D84,$D$5:$D$162,0))</f>
        <v>0</v>
      </c>
    </row>
    <row r="85" spans="1:9" ht="15" customHeight="1">
      <c r="A85" s="14">
        <v>81</v>
      </c>
      <c r="B85" s="15" t="s">
        <v>182</v>
      </c>
      <c r="C85" s="15" t="s">
        <v>33</v>
      </c>
      <c r="D85" s="14" t="s">
        <v>88</v>
      </c>
      <c r="E85" s="15" t="s">
        <v>36</v>
      </c>
      <c r="F85" s="16">
        <v>0.0366087962962963</v>
      </c>
      <c r="G85" s="14" t="str">
        <f t="shared" si="4"/>
        <v>5.16/km</v>
      </c>
      <c r="H85" s="16">
        <f t="shared" si="3"/>
        <v>0.013113425925925928</v>
      </c>
      <c r="I85" s="16">
        <f>F85-INDEX($F$5:$F$162,MATCH(D85,$D$5:$D$162,0))</f>
        <v>0.00541666666666667</v>
      </c>
    </row>
    <row r="86" spans="1:9" ht="15" customHeight="1">
      <c r="A86" s="14">
        <v>82</v>
      </c>
      <c r="B86" s="15" t="s">
        <v>183</v>
      </c>
      <c r="C86" s="15" t="s">
        <v>184</v>
      </c>
      <c r="D86" s="14" t="s">
        <v>71</v>
      </c>
      <c r="E86" s="15" t="s">
        <v>185</v>
      </c>
      <c r="F86" s="16">
        <v>0.03678240740740741</v>
      </c>
      <c r="G86" s="14" t="str">
        <f t="shared" si="4"/>
        <v>5.18/km</v>
      </c>
      <c r="H86" s="16">
        <f t="shared" si="3"/>
        <v>0.013287037037037038</v>
      </c>
      <c r="I86" s="16">
        <f>F86-INDEX($F$5:$F$162,MATCH(D86,$D$5:$D$162,0))</f>
        <v>0.006979166666666668</v>
      </c>
    </row>
    <row r="87" spans="1:9" ht="15" customHeight="1">
      <c r="A87" s="14">
        <v>83</v>
      </c>
      <c r="B87" s="15" t="s">
        <v>186</v>
      </c>
      <c r="C87" s="15" t="s">
        <v>19</v>
      </c>
      <c r="D87" s="14" t="s">
        <v>34</v>
      </c>
      <c r="E87" s="15" t="s">
        <v>69</v>
      </c>
      <c r="F87" s="16">
        <v>0.036909722222222226</v>
      </c>
      <c r="G87" s="14" t="str">
        <f t="shared" si="4"/>
        <v>5.19/km</v>
      </c>
      <c r="H87" s="16">
        <f t="shared" si="3"/>
        <v>0.013414351851851854</v>
      </c>
      <c r="I87" s="16">
        <f>F87-INDEX($F$5:$F$162,MATCH(D87,$D$5:$D$162,0))</f>
        <v>0.009710648148148152</v>
      </c>
    </row>
    <row r="88" spans="1:9" ht="15" customHeight="1">
      <c r="A88" s="14">
        <v>84</v>
      </c>
      <c r="B88" s="15" t="s">
        <v>187</v>
      </c>
      <c r="C88" s="15" t="s">
        <v>56</v>
      </c>
      <c r="D88" s="14" t="s">
        <v>71</v>
      </c>
      <c r="E88" s="15" t="s">
        <v>14</v>
      </c>
      <c r="F88" s="16">
        <v>0.03711805555555556</v>
      </c>
      <c r="G88" s="14" t="str">
        <f t="shared" si="4"/>
        <v>5.21/km</v>
      </c>
      <c r="H88" s="16">
        <f t="shared" si="3"/>
        <v>0.013622685185185186</v>
      </c>
      <c r="I88" s="16">
        <f>F88-INDEX($F$5:$F$162,MATCH(D88,$D$5:$D$162,0))</f>
        <v>0.007314814814814816</v>
      </c>
    </row>
    <row r="89" spans="1:9" ht="15" customHeight="1">
      <c r="A89" s="14">
        <v>85</v>
      </c>
      <c r="B89" s="15" t="s">
        <v>188</v>
      </c>
      <c r="C89" s="15" t="s">
        <v>189</v>
      </c>
      <c r="D89" s="14" t="s">
        <v>34</v>
      </c>
      <c r="E89" s="15" t="s">
        <v>39</v>
      </c>
      <c r="F89" s="16">
        <v>0.03719907407407407</v>
      </c>
      <c r="G89" s="14" t="str">
        <f t="shared" si="4"/>
        <v>5.21/km</v>
      </c>
      <c r="H89" s="16">
        <f t="shared" si="3"/>
        <v>0.0137037037037037</v>
      </c>
      <c r="I89" s="16">
        <f>F89-INDEX($F$5:$F$162,MATCH(D89,$D$5:$D$162,0))</f>
        <v>0.009999999999999998</v>
      </c>
    </row>
    <row r="90" spans="1:9" ht="15" customHeight="1">
      <c r="A90" s="14">
        <v>86</v>
      </c>
      <c r="B90" s="15" t="s">
        <v>190</v>
      </c>
      <c r="C90" s="15" t="s">
        <v>22</v>
      </c>
      <c r="D90" s="14" t="s">
        <v>13</v>
      </c>
      <c r="E90" s="15" t="s">
        <v>39</v>
      </c>
      <c r="F90" s="16">
        <v>0.03753472222222222</v>
      </c>
      <c r="G90" s="14" t="str">
        <f t="shared" si="4"/>
        <v>5.24/km</v>
      </c>
      <c r="H90" s="16">
        <f t="shared" si="3"/>
        <v>0.014039351851851848</v>
      </c>
      <c r="I90" s="16">
        <f>F90-INDEX($F$5:$F$162,MATCH(D90,$D$5:$D$162,0))</f>
        <v>0.012048611111111107</v>
      </c>
    </row>
    <row r="91" spans="1:9" ht="15" customHeight="1">
      <c r="A91" s="14">
        <v>87</v>
      </c>
      <c r="B91" s="35" t="s">
        <v>191</v>
      </c>
      <c r="C91" s="35" t="s">
        <v>192</v>
      </c>
      <c r="D91" s="36" t="s">
        <v>193</v>
      </c>
      <c r="E91" s="35" t="s">
        <v>14</v>
      </c>
      <c r="F91" s="37">
        <v>0.0378125</v>
      </c>
      <c r="G91" s="14" t="str">
        <f t="shared" si="4"/>
        <v>5.27/km</v>
      </c>
      <c r="H91" s="16">
        <f t="shared" si="3"/>
        <v>0.014317129629629628</v>
      </c>
      <c r="I91" s="16">
        <f>F91-INDEX($F$5:$F$162,MATCH(D91,$D$5:$D$162,0))</f>
        <v>0</v>
      </c>
    </row>
    <row r="92" spans="1:9" ht="15" customHeight="1">
      <c r="A92" s="14">
        <v>88</v>
      </c>
      <c r="B92" s="15" t="s">
        <v>194</v>
      </c>
      <c r="C92" s="15" t="s">
        <v>195</v>
      </c>
      <c r="D92" s="14" t="s">
        <v>71</v>
      </c>
      <c r="E92" s="15" t="s">
        <v>102</v>
      </c>
      <c r="F92" s="16">
        <v>0.03784722222222222</v>
      </c>
      <c r="G92" s="14" t="str">
        <f t="shared" si="4"/>
        <v>5.27/km</v>
      </c>
      <c r="H92" s="16">
        <f t="shared" si="3"/>
        <v>0.014351851851851848</v>
      </c>
      <c r="I92" s="16">
        <f>F92-INDEX($F$5:$F$162,MATCH(D92,$D$5:$D$162,0))</f>
        <v>0.008043981481481478</v>
      </c>
    </row>
    <row r="93" spans="1:9" ht="15" customHeight="1">
      <c r="A93" s="14">
        <v>89</v>
      </c>
      <c r="B93" s="35" t="s">
        <v>196</v>
      </c>
      <c r="C93" s="35" t="s">
        <v>197</v>
      </c>
      <c r="D93" s="36" t="s">
        <v>77</v>
      </c>
      <c r="E93" s="35" t="s">
        <v>134</v>
      </c>
      <c r="F93" s="37">
        <v>0.037905092592592594</v>
      </c>
      <c r="G93" s="14" t="str">
        <f t="shared" si="4"/>
        <v>5.28/km</v>
      </c>
      <c r="H93" s="16">
        <f t="shared" si="3"/>
        <v>0.014409722222222223</v>
      </c>
      <c r="I93" s="16">
        <f>F93-INDEX($F$5:$F$162,MATCH(D93,$D$5:$D$162,0))</f>
        <v>0.007604166666666669</v>
      </c>
    </row>
    <row r="94" spans="1:9" ht="15" customHeight="1">
      <c r="A94" s="14">
        <v>90</v>
      </c>
      <c r="B94" s="35" t="s">
        <v>198</v>
      </c>
      <c r="C94" s="35" t="s">
        <v>199</v>
      </c>
      <c r="D94" s="36" t="s">
        <v>174</v>
      </c>
      <c r="E94" s="35" t="s">
        <v>7</v>
      </c>
      <c r="F94" s="37">
        <v>0.03826388888888889</v>
      </c>
      <c r="G94" s="14" t="str">
        <f t="shared" si="4"/>
        <v>5.31/km</v>
      </c>
      <c r="H94" s="16">
        <f t="shared" si="3"/>
        <v>0.014768518518518518</v>
      </c>
      <c r="I94" s="16">
        <f>F94-INDEX($F$5:$F$162,MATCH(D94,$D$5:$D$162,0))</f>
        <v>0.0018865740740740752</v>
      </c>
    </row>
    <row r="95" spans="1:9" ht="15" customHeight="1">
      <c r="A95" s="14">
        <v>91</v>
      </c>
      <c r="B95" s="15" t="s">
        <v>200</v>
      </c>
      <c r="C95" s="15" t="s">
        <v>51</v>
      </c>
      <c r="D95" s="14" t="s">
        <v>132</v>
      </c>
      <c r="E95" s="15" t="s">
        <v>150</v>
      </c>
      <c r="F95" s="16">
        <v>0.03869212962962963</v>
      </c>
      <c r="G95" s="14" t="str">
        <f t="shared" si="4"/>
        <v>5.34/km</v>
      </c>
      <c r="H95" s="16">
        <f t="shared" si="3"/>
        <v>0.01519675925925926</v>
      </c>
      <c r="I95" s="16">
        <f>F95-INDEX($F$5:$F$162,MATCH(D95,$D$5:$D$162,0))</f>
        <v>0.005347222222222225</v>
      </c>
    </row>
    <row r="96" spans="1:9" ht="15" customHeight="1">
      <c r="A96" s="14">
        <v>92</v>
      </c>
      <c r="B96" s="15" t="s">
        <v>201</v>
      </c>
      <c r="C96" s="15" t="s">
        <v>202</v>
      </c>
      <c r="D96" s="14" t="s">
        <v>71</v>
      </c>
      <c r="E96" s="15" t="s">
        <v>69</v>
      </c>
      <c r="F96" s="16">
        <v>0.039050925925925926</v>
      </c>
      <c r="G96" s="14" t="str">
        <f t="shared" si="4"/>
        <v>5.37/km</v>
      </c>
      <c r="H96" s="16">
        <f t="shared" si="3"/>
        <v>0.015555555555555555</v>
      </c>
      <c r="I96" s="16">
        <f>F96-INDEX($F$5:$F$162,MATCH(D96,$D$5:$D$162,0))</f>
        <v>0.009247685185185185</v>
      </c>
    </row>
    <row r="97" spans="1:9" ht="15" customHeight="1">
      <c r="A97" s="14">
        <v>93</v>
      </c>
      <c r="B97" s="15" t="s">
        <v>123</v>
      </c>
      <c r="C97" s="15" t="s">
        <v>1</v>
      </c>
      <c r="D97" s="14" t="s">
        <v>2</v>
      </c>
      <c r="E97" s="15" t="s">
        <v>14</v>
      </c>
      <c r="F97" s="16">
        <v>0.039386574074074074</v>
      </c>
      <c r="G97" s="14" t="str">
        <f t="shared" si="4"/>
        <v>5.40/km</v>
      </c>
      <c r="H97" s="16">
        <f t="shared" si="3"/>
        <v>0.015891203703703703</v>
      </c>
      <c r="I97" s="16">
        <f>F97-INDEX($F$5:$F$162,MATCH(D97,$D$5:$D$162,0))</f>
        <v>0.015891203703703703</v>
      </c>
    </row>
    <row r="98" spans="1:9" ht="15" customHeight="1">
      <c r="A98" s="14">
        <v>94</v>
      </c>
      <c r="B98" s="35" t="s">
        <v>203</v>
      </c>
      <c r="C98" s="35" t="s">
        <v>156</v>
      </c>
      <c r="D98" s="36" t="s">
        <v>174</v>
      </c>
      <c r="E98" s="35" t="s">
        <v>14</v>
      </c>
      <c r="F98" s="37">
        <v>0.03986111111111111</v>
      </c>
      <c r="G98" s="14" t="str">
        <f t="shared" si="4"/>
        <v>5.44/km</v>
      </c>
      <c r="H98" s="16">
        <f t="shared" si="3"/>
        <v>0.01636574074074074</v>
      </c>
      <c r="I98" s="16">
        <f>F98-INDEX($F$5:$F$162,MATCH(D98,$D$5:$D$162,0))</f>
        <v>0.0034837962962962973</v>
      </c>
    </row>
    <row r="99" spans="1:9" ht="15" customHeight="1">
      <c r="A99" s="14">
        <v>95</v>
      </c>
      <c r="B99" s="35" t="s">
        <v>204</v>
      </c>
      <c r="C99" s="35" t="s">
        <v>205</v>
      </c>
      <c r="D99" s="36" t="s">
        <v>114</v>
      </c>
      <c r="E99" s="35" t="s">
        <v>150</v>
      </c>
      <c r="F99" s="37">
        <v>0.03989583333333333</v>
      </c>
      <c r="G99" s="14" t="str">
        <f t="shared" si="4"/>
        <v>5.45/km</v>
      </c>
      <c r="H99" s="16">
        <f t="shared" si="3"/>
        <v>0.01640046296296296</v>
      </c>
      <c r="I99" s="16">
        <f>F99-INDEX($F$5:$F$162,MATCH(D99,$D$5:$D$162,0))</f>
        <v>0.007627314814814809</v>
      </c>
    </row>
    <row r="100" spans="1:9" ht="15" customHeight="1">
      <c r="A100" s="14">
        <v>96</v>
      </c>
      <c r="B100" s="35" t="s">
        <v>43</v>
      </c>
      <c r="C100" s="35" t="s">
        <v>206</v>
      </c>
      <c r="D100" s="36" t="s">
        <v>77</v>
      </c>
      <c r="E100" s="35" t="s">
        <v>7</v>
      </c>
      <c r="F100" s="37">
        <v>0.03993055555555556</v>
      </c>
      <c r="G100" s="14" t="str">
        <f t="shared" si="4"/>
        <v>5.45/km</v>
      </c>
      <c r="H100" s="16">
        <f t="shared" si="3"/>
        <v>0.016435185185185188</v>
      </c>
      <c r="I100" s="16">
        <f>F100-INDEX($F$5:$F$162,MATCH(D100,$D$5:$D$162,0))</f>
        <v>0.009629629629629634</v>
      </c>
    </row>
    <row r="101" spans="1:9" ht="15" customHeight="1">
      <c r="A101" s="14">
        <v>97</v>
      </c>
      <c r="B101" s="15" t="s">
        <v>207</v>
      </c>
      <c r="C101" s="15" t="s">
        <v>208</v>
      </c>
      <c r="D101" s="14" t="s">
        <v>2</v>
      </c>
      <c r="E101" s="15" t="s">
        <v>14</v>
      </c>
      <c r="F101" s="16">
        <v>0.03996527777777777</v>
      </c>
      <c r="G101" s="14" t="str">
        <f t="shared" si="4"/>
        <v>5.45/km</v>
      </c>
      <c r="H101" s="16">
        <f t="shared" si="3"/>
        <v>0.016469907407407402</v>
      </c>
      <c r="I101" s="16">
        <f>F101-INDEX($F$5:$F$162,MATCH(D101,$D$5:$D$162,0))</f>
        <v>0.016469907407407402</v>
      </c>
    </row>
    <row r="102" spans="1:9" ht="15" customHeight="1">
      <c r="A102" s="14">
        <v>98</v>
      </c>
      <c r="B102" s="15" t="s">
        <v>209</v>
      </c>
      <c r="C102" s="15" t="s">
        <v>210</v>
      </c>
      <c r="D102" s="14" t="s">
        <v>132</v>
      </c>
      <c r="E102" s="15" t="s">
        <v>211</v>
      </c>
      <c r="F102" s="16">
        <v>0.04028935185185185</v>
      </c>
      <c r="G102" s="14" t="str">
        <f t="shared" si="4"/>
        <v>5.48/km</v>
      </c>
      <c r="H102" s="16">
        <f t="shared" si="3"/>
        <v>0.016793981481481476</v>
      </c>
      <c r="I102" s="16">
        <f>F102-INDEX($F$5:$F$162,MATCH(D102,$D$5:$D$162,0))</f>
        <v>0.006944444444444441</v>
      </c>
    </row>
    <row r="103" spans="1:9" ht="15" customHeight="1">
      <c r="A103" s="14">
        <v>99</v>
      </c>
      <c r="B103" s="15" t="s">
        <v>212</v>
      </c>
      <c r="C103" s="15" t="s">
        <v>162</v>
      </c>
      <c r="D103" s="14" t="s">
        <v>34</v>
      </c>
      <c r="E103" s="15" t="s">
        <v>39</v>
      </c>
      <c r="F103" s="16">
        <v>0.04078703703703704</v>
      </c>
      <c r="G103" s="14" t="str">
        <f t="shared" si="4"/>
        <v>5.52/km</v>
      </c>
      <c r="H103" s="16">
        <f t="shared" si="3"/>
        <v>0.017291666666666667</v>
      </c>
      <c r="I103" s="16">
        <f>F103-INDEX($F$5:$F$162,MATCH(D103,$D$5:$D$162,0))</f>
        <v>0.013587962962962965</v>
      </c>
    </row>
    <row r="104" spans="1:9" ht="15" customHeight="1">
      <c r="A104" s="14">
        <v>100</v>
      </c>
      <c r="B104" s="15" t="s">
        <v>213</v>
      </c>
      <c r="C104" s="15" t="s">
        <v>214</v>
      </c>
      <c r="D104" s="14" t="s">
        <v>142</v>
      </c>
      <c r="E104" s="15" t="s">
        <v>171</v>
      </c>
      <c r="F104" s="16">
        <v>0.04159722222222222</v>
      </c>
      <c r="G104" s="14" t="str">
        <f t="shared" si="4"/>
        <v>5.59/km</v>
      </c>
      <c r="H104" s="16">
        <f t="shared" si="3"/>
        <v>0.01810185185185185</v>
      </c>
      <c r="I104" s="16">
        <f>F104-INDEX($F$5:$F$162,MATCH(D104,$D$5:$D$162,0))</f>
        <v>0.00784722222222222</v>
      </c>
    </row>
    <row r="105" spans="1:9" ht="15" customHeight="1">
      <c r="A105" s="14">
        <v>101</v>
      </c>
      <c r="B105" s="15" t="s">
        <v>215</v>
      </c>
      <c r="C105" s="15" t="s">
        <v>158</v>
      </c>
      <c r="D105" s="14" t="s">
        <v>216</v>
      </c>
      <c r="E105" s="15" t="s">
        <v>36</v>
      </c>
      <c r="F105" s="16">
        <v>0.04163194444444445</v>
      </c>
      <c r="G105" s="14" t="str">
        <f t="shared" si="4"/>
        <v>5.60/km</v>
      </c>
      <c r="H105" s="16">
        <f t="shared" si="3"/>
        <v>0.01813657407407408</v>
      </c>
      <c r="I105" s="16">
        <f>F105-INDEX($F$5:$F$162,MATCH(D105,$D$5:$D$162,0))</f>
        <v>0</v>
      </c>
    </row>
    <row r="106" spans="1:9" ht="15" customHeight="1">
      <c r="A106" s="14">
        <v>102</v>
      </c>
      <c r="B106" s="15" t="s">
        <v>217</v>
      </c>
      <c r="C106" s="15" t="s">
        <v>117</v>
      </c>
      <c r="D106" s="14" t="s">
        <v>17</v>
      </c>
      <c r="E106" s="15" t="s">
        <v>99</v>
      </c>
      <c r="F106" s="16">
        <v>0.041840277777777775</v>
      </c>
      <c r="G106" s="14" t="str">
        <f t="shared" si="4"/>
        <v>6.02/km</v>
      </c>
      <c r="H106" s="16">
        <f t="shared" si="3"/>
        <v>0.018344907407407404</v>
      </c>
      <c r="I106" s="16">
        <f>F106-INDEX($F$5:$F$162,MATCH(D106,$D$5:$D$162,0))</f>
        <v>0.01626157407407407</v>
      </c>
    </row>
    <row r="107" spans="1:9" ht="15" customHeight="1">
      <c r="A107" s="14">
        <v>103</v>
      </c>
      <c r="B107" s="35" t="s">
        <v>218</v>
      </c>
      <c r="C107" s="35" t="s">
        <v>219</v>
      </c>
      <c r="D107" s="36" t="s">
        <v>77</v>
      </c>
      <c r="E107" s="35" t="s">
        <v>14</v>
      </c>
      <c r="F107" s="37">
        <v>0.04453703703703704</v>
      </c>
      <c r="G107" s="14" t="str">
        <f t="shared" si="4"/>
        <v>6.25/km</v>
      </c>
      <c r="H107" s="16">
        <f t="shared" si="3"/>
        <v>0.02104166666666667</v>
      </c>
      <c r="I107" s="16">
        <f>F107-INDEX($F$5:$F$162,MATCH(D107,$D$5:$D$162,0))</f>
        <v>0.014236111111111116</v>
      </c>
    </row>
    <row r="108" spans="1:9" ht="15" customHeight="1">
      <c r="A108" s="18">
        <v>104</v>
      </c>
      <c r="B108" s="19" t="s">
        <v>220</v>
      </c>
      <c r="C108" s="19" t="s">
        <v>117</v>
      </c>
      <c r="D108" s="18" t="s">
        <v>216</v>
      </c>
      <c r="E108" s="19" t="s">
        <v>23</v>
      </c>
      <c r="F108" s="20">
        <v>0.055543981481481486</v>
      </c>
      <c r="G108" s="18" t="str">
        <f t="shared" si="4"/>
        <v>7.60/km</v>
      </c>
      <c r="H108" s="20">
        <f t="shared" si="3"/>
        <v>0.03204861111111111</v>
      </c>
      <c r="I108" s="20">
        <f>F108-INDEX($F$5:$F$162,MATCH(D108,$D$5:$D$162,0))</f>
        <v>0.013912037037037035</v>
      </c>
    </row>
  </sheetData>
  <sheetProtection/>
  <autoFilter ref="A4:I10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1" t="str">
        <f>Individuale!A1</f>
        <v>Maratonina della Sagra dell'Uva</v>
      </c>
      <c r="B1" s="31"/>
      <c r="C1" s="31"/>
    </row>
    <row r="2" spans="1:3" ht="42" customHeight="1">
      <c r="A2" s="32" t="str">
        <f>Individuale!A3&amp;" km. "&amp;Individuale!I3</f>
        <v>Capena (RM) Italia - Domenica 07/10/2012 km. 10</v>
      </c>
      <c r="B2" s="32"/>
      <c r="C2" s="32"/>
    </row>
    <row r="3" spans="1:3" ht="24.75" customHeight="1">
      <c r="A3" s="21" t="s">
        <v>226</v>
      </c>
      <c r="B3" s="22" t="s">
        <v>230</v>
      </c>
      <c r="C3" s="22" t="s">
        <v>224</v>
      </c>
    </row>
    <row r="4" spans="1:3" ht="15" customHeight="1">
      <c r="A4" s="10">
        <v>1</v>
      </c>
      <c r="B4" s="11" t="s">
        <v>14</v>
      </c>
      <c r="C4" s="33">
        <v>25</v>
      </c>
    </row>
    <row r="5" spans="1:3" ht="15" customHeight="1">
      <c r="A5" s="14">
        <v>2</v>
      </c>
      <c r="B5" s="15" t="s">
        <v>7</v>
      </c>
      <c r="C5" s="23">
        <v>10</v>
      </c>
    </row>
    <row r="6" spans="1:3" ht="15" customHeight="1">
      <c r="A6" s="14">
        <v>3</v>
      </c>
      <c r="B6" s="15" t="s">
        <v>36</v>
      </c>
      <c r="C6" s="23">
        <v>7</v>
      </c>
    </row>
    <row r="7" spans="1:3" ht="15" customHeight="1">
      <c r="A7" s="14">
        <v>4</v>
      </c>
      <c r="B7" s="15" t="s">
        <v>39</v>
      </c>
      <c r="C7" s="23">
        <v>6</v>
      </c>
    </row>
    <row r="8" spans="1:3" ht="15" customHeight="1">
      <c r="A8" s="14">
        <v>5</v>
      </c>
      <c r="B8" s="15" t="s">
        <v>69</v>
      </c>
      <c r="C8" s="23">
        <v>6</v>
      </c>
    </row>
    <row r="9" spans="1:3" ht="15" customHeight="1">
      <c r="A9" s="14">
        <v>6</v>
      </c>
      <c r="B9" s="15" t="s">
        <v>99</v>
      </c>
      <c r="C9" s="23">
        <v>4</v>
      </c>
    </row>
    <row r="10" spans="1:3" ht="15" customHeight="1">
      <c r="A10" s="25">
        <v>7</v>
      </c>
      <c r="B10" s="26" t="s">
        <v>223</v>
      </c>
      <c r="C10" s="34">
        <v>3</v>
      </c>
    </row>
    <row r="11" spans="1:3" ht="15" customHeight="1">
      <c r="A11" s="14">
        <v>8</v>
      </c>
      <c r="B11" s="15" t="s">
        <v>150</v>
      </c>
      <c r="C11" s="23">
        <v>3</v>
      </c>
    </row>
    <row r="12" spans="1:3" ht="15" customHeight="1">
      <c r="A12" s="14">
        <v>9</v>
      </c>
      <c r="B12" s="15" t="s">
        <v>134</v>
      </c>
      <c r="C12" s="23">
        <v>3</v>
      </c>
    </row>
    <row r="13" spans="1:3" ht="15" customHeight="1">
      <c r="A13" s="14">
        <v>10</v>
      </c>
      <c r="B13" s="15" t="s">
        <v>20</v>
      </c>
      <c r="C13" s="23">
        <v>3</v>
      </c>
    </row>
    <row r="14" spans="1:3" ht="15" customHeight="1">
      <c r="A14" s="14">
        <v>11</v>
      </c>
      <c r="B14" s="15" t="s">
        <v>102</v>
      </c>
      <c r="C14" s="23">
        <v>3</v>
      </c>
    </row>
    <row r="15" spans="1:3" ht="15" customHeight="1">
      <c r="A15" s="14">
        <v>12</v>
      </c>
      <c r="B15" s="15" t="s">
        <v>23</v>
      </c>
      <c r="C15" s="23">
        <v>3</v>
      </c>
    </row>
    <row r="16" spans="1:3" ht="15" customHeight="1">
      <c r="A16" s="14">
        <v>13</v>
      </c>
      <c r="B16" s="15" t="s">
        <v>57</v>
      </c>
      <c r="C16" s="23">
        <v>2</v>
      </c>
    </row>
    <row r="17" spans="1:3" ht="15" customHeight="1">
      <c r="A17" s="14">
        <v>14</v>
      </c>
      <c r="B17" s="15" t="s">
        <v>72</v>
      </c>
      <c r="C17" s="23">
        <v>2</v>
      </c>
    </row>
    <row r="18" spans="1:3" ht="15" customHeight="1">
      <c r="A18" s="14">
        <v>15</v>
      </c>
      <c r="B18" s="15" t="s">
        <v>26</v>
      </c>
      <c r="C18" s="23">
        <v>2</v>
      </c>
    </row>
    <row r="19" spans="1:3" ht="15" customHeight="1">
      <c r="A19" s="14">
        <v>16</v>
      </c>
      <c r="B19" s="15" t="s">
        <v>10</v>
      </c>
      <c r="C19" s="23">
        <v>2</v>
      </c>
    </row>
    <row r="20" spans="1:3" ht="15" customHeight="1">
      <c r="A20" s="14">
        <v>17</v>
      </c>
      <c r="B20" s="15" t="s">
        <v>171</v>
      </c>
      <c r="C20" s="23">
        <v>2</v>
      </c>
    </row>
    <row r="21" spans="1:3" ht="15" customHeight="1">
      <c r="A21" s="14">
        <v>18</v>
      </c>
      <c r="B21" s="15" t="s">
        <v>168</v>
      </c>
      <c r="C21" s="23">
        <v>1</v>
      </c>
    </row>
    <row r="22" spans="1:3" ht="15" customHeight="1">
      <c r="A22" s="14">
        <v>19</v>
      </c>
      <c r="B22" s="15" t="s">
        <v>105</v>
      </c>
      <c r="C22" s="23">
        <v>1</v>
      </c>
    </row>
    <row r="23" spans="1:3" ht="15" customHeight="1">
      <c r="A23" s="14">
        <v>20</v>
      </c>
      <c r="B23" s="15" t="s">
        <v>211</v>
      </c>
      <c r="C23" s="23">
        <v>1</v>
      </c>
    </row>
    <row r="24" spans="1:3" ht="15" customHeight="1">
      <c r="A24" s="14">
        <v>21</v>
      </c>
      <c r="B24" s="15" t="s">
        <v>52</v>
      </c>
      <c r="C24" s="23">
        <v>1</v>
      </c>
    </row>
    <row r="25" spans="1:3" ht="15" customHeight="1">
      <c r="A25" s="14">
        <v>22</v>
      </c>
      <c r="B25" s="15" t="s">
        <v>91</v>
      </c>
      <c r="C25" s="23">
        <v>1</v>
      </c>
    </row>
    <row r="26" spans="1:3" ht="15" customHeight="1">
      <c r="A26" s="14">
        <v>23</v>
      </c>
      <c r="B26" s="15" t="s">
        <v>94</v>
      </c>
      <c r="C26" s="23">
        <v>1</v>
      </c>
    </row>
    <row r="27" spans="1:3" ht="15" customHeight="1">
      <c r="A27" s="14">
        <v>24</v>
      </c>
      <c r="B27" s="15" t="s">
        <v>3</v>
      </c>
      <c r="C27" s="23">
        <v>1</v>
      </c>
    </row>
    <row r="28" spans="1:3" ht="15" customHeight="1">
      <c r="A28" s="14">
        <v>25</v>
      </c>
      <c r="B28" s="15" t="s">
        <v>144</v>
      </c>
      <c r="C28" s="23">
        <v>1</v>
      </c>
    </row>
    <row r="29" spans="1:3" ht="15" customHeight="1">
      <c r="A29" s="14">
        <v>26</v>
      </c>
      <c r="B29" s="15" t="s">
        <v>83</v>
      </c>
      <c r="C29" s="23">
        <v>1</v>
      </c>
    </row>
    <row r="30" spans="1:3" ht="15" customHeight="1">
      <c r="A30" s="14">
        <v>27</v>
      </c>
      <c r="B30" s="15" t="s">
        <v>115</v>
      </c>
      <c r="C30" s="23">
        <v>1</v>
      </c>
    </row>
    <row r="31" spans="1:3" ht="15" customHeight="1">
      <c r="A31" s="14">
        <v>28</v>
      </c>
      <c r="B31" s="15" t="s">
        <v>185</v>
      </c>
      <c r="C31" s="23">
        <v>1</v>
      </c>
    </row>
    <row r="32" spans="1:3" ht="15" customHeight="1">
      <c r="A32" s="14">
        <v>29</v>
      </c>
      <c r="B32" s="15" t="s">
        <v>120</v>
      </c>
      <c r="C32" s="23">
        <v>1</v>
      </c>
    </row>
    <row r="33" spans="1:3" ht="15" customHeight="1">
      <c r="A33" s="14">
        <v>30</v>
      </c>
      <c r="B33" s="15" t="s">
        <v>178</v>
      </c>
      <c r="C33" s="23">
        <v>1</v>
      </c>
    </row>
    <row r="34" spans="1:3" ht="15" customHeight="1">
      <c r="A34" s="14">
        <v>31</v>
      </c>
      <c r="B34" s="15" t="s">
        <v>127</v>
      </c>
      <c r="C34" s="23">
        <v>1</v>
      </c>
    </row>
    <row r="35" spans="1:3" ht="15" customHeight="1">
      <c r="A35" s="14">
        <v>32</v>
      </c>
      <c r="B35" s="15" t="s">
        <v>109</v>
      </c>
      <c r="C35" s="23">
        <v>1</v>
      </c>
    </row>
    <row r="36" spans="1:3" ht="15" customHeight="1">
      <c r="A36" s="14">
        <v>33</v>
      </c>
      <c r="B36" s="15" t="s">
        <v>28</v>
      </c>
      <c r="C36" s="23">
        <v>1</v>
      </c>
    </row>
    <row r="37" spans="1:3" ht="15" customHeight="1">
      <c r="A37" s="14">
        <v>34</v>
      </c>
      <c r="B37" s="15" t="s">
        <v>78</v>
      </c>
      <c r="C37" s="23">
        <v>1</v>
      </c>
    </row>
    <row r="38" spans="1:3" ht="15" customHeight="1">
      <c r="A38" s="18">
        <v>35</v>
      </c>
      <c r="B38" s="19" t="s">
        <v>140</v>
      </c>
      <c r="C38" s="24">
        <v>1</v>
      </c>
    </row>
    <row r="39" ht="12.75">
      <c r="C39" s="2">
        <f>SUM(C4:C38)</f>
        <v>104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cp:lastPrinted>2012-09-10T10:34:17Z</cp:lastPrinted>
  <dcterms:created xsi:type="dcterms:W3CDTF">2012-09-04T08:49:12Z</dcterms:created>
  <dcterms:modified xsi:type="dcterms:W3CDTF">2012-10-15T07:58:09Z</dcterms:modified>
  <cp:category/>
  <cp:version/>
  <cp:contentType/>
  <cp:contentStatus/>
</cp:coreProperties>
</file>