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<sst xmlns="http://schemas.openxmlformats.org/spreadsheetml/2006/main" count="188" uniqueCount="109">
  <si>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</si>
  <si>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</si>
  <si>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</si>
  <si>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</si>
  <si>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</si>
  <si>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</si>
  <si>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</si>
  <si>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</si>
  <si>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</si>
  <si>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</si>
  <si>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</si>
  <si>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GERMANI</t>
  </si>
  <si>
    <t>GIORGIO</t>
  </si>
  <si>
    <t>DOMENICO</t>
  </si>
  <si>
    <t>ALESSANDRO</t>
  </si>
  <si>
    <t>ROBERTO</t>
  </si>
  <si>
    <t>MARCO</t>
  </si>
  <si>
    <t>GIUSEPPE</t>
  </si>
  <si>
    <t>LUCA</t>
  </si>
  <si>
    <t>STEFANO</t>
  </si>
  <si>
    <t>PAOLO</t>
  </si>
  <si>
    <t>GIANCARLO</t>
  </si>
  <si>
    <t>SIMONE</t>
  </si>
  <si>
    <t>LUIGI</t>
  </si>
  <si>
    <t>ANDREA</t>
  </si>
  <si>
    <t>GRECO</t>
  </si>
  <si>
    <t>GABRIELE</t>
  </si>
  <si>
    <t>ENRICO</t>
  </si>
  <si>
    <t>MAURIZIO</t>
  </si>
  <si>
    <t>MARIANI</t>
  </si>
  <si>
    <t>ALFREDO</t>
  </si>
  <si>
    <t>MARIA</t>
  </si>
  <si>
    <t>LAURA</t>
  </si>
  <si>
    <t>GINO</t>
  </si>
  <si>
    <t>B</t>
  </si>
  <si>
    <t>E</t>
  </si>
  <si>
    <t>C</t>
  </si>
  <si>
    <t>G</t>
  </si>
  <si>
    <t>TADDEI</t>
  </si>
  <si>
    <t>A</t>
  </si>
  <si>
    <t>D</t>
  </si>
  <si>
    <t>ETTORE</t>
  </si>
  <si>
    <t>F</t>
  </si>
  <si>
    <t>ATLETICA MARTA</t>
  </si>
  <si>
    <t>H</t>
  </si>
  <si>
    <t>BLANCO</t>
  </si>
  <si>
    <t>RIZZO</t>
  </si>
  <si>
    <t>ATLETICA PEGASO</t>
  </si>
  <si>
    <t>N</t>
  </si>
  <si>
    <t>MOSCETTI</t>
  </si>
  <si>
    <t>ISIDORI</t>
  </si>
  <si>
    <t>GOVERNATORI</t>
  </si>
  <si>
    <t>GIOVANNA</t>
  </si>
  <si>
    <t>M</t>
  </si>
  <si>
    <t>BOCCIALONI</t>
  </si>
  <si>
    <t>EMORE</t>
  </si>
  <si>
    <t>BAIA</t>
  </si>
  <si>
    <t>ANTONIETTA</t>
  </si>
  <si>
    <t>PASQUALE</t>
  </si>
  <si>
    <t>ROBERTA</t>
  </si>
  <si>
    <t>CESARINI</t>
  </si>
  <si>
    <t>POLISPORTIVA MONTALTO</t>
  </si>
  <si>
    <t>MARCONI</t>
  </si>
  <si>
    <t>LIBERTAS ORVIETO</t>
  </si>
  <si>
    <t>O</t>
  </si>
  <si>
    <t>MARI</t>
  </si>
  <si>
    <t>CAPITONI</t>
  </si>
  <si>
    <t>BUZI</t>
  </si>
  <si>
    <t>PAGLIACCIA</t>
  </si>
  <si>
    <t>PESSAH</t>
  </si>
  <si>
    <t>SUSANNA</t>
  </si>
  <si>
    <t>SEVERO NETO</t>
  </si>
  <si>
    <t>IONE</t>
  </si>
  <si>
    <t>DOMINICI</t>
  </si>
  <si>
    <t>LUZIA</t>
  </si>
  <si>
    <t>NICOLO'</t>
  </si>
  <si>
    <t>NANNI</t>
  </si>
  <si>
    <t>BIANCHINI</t>
  </si>
  <si>
    <t>STEFANIA</t>
  </si>
  <si>
    <t>3ª edizione</t>
  </si>
  <si>
    <t>ATLETICA DI MARCO SPORT</t>
  </si>
  <si>
    <t>BOLSENA FORUM</t>
  </si>
  <si>
    <t>CASALI</t>
  </si>
  <si>
    <t>UISP ABBADIA</t>
  </si>
  <si>
    <t>DE BERNARDI</t>
  </si>
  <si>
    <t>ADD.RUNNERS TEAM</t>
  </si>
  <si>
    <t>SBARRINI</t>
  </si>
  <si>
    <t>MAICOL</t>
  </si>
  <si>
    <t>PESCI</t>
  </si>
  <si>
    <t>SORDINI</t>
  </si>
  <si>
    <t>GUQUINI</t>
  </si>
  <si>
    <t>US ROMA 83</t>
  </si>
  <si>
    <t>BRISCIA</t>
  </si>
  <si>
    <t>COPPI</t>
  </si>
  <si>
    <t>LIBERTY ATLETIC</t>
  </si>
  <si>
    <t>ATLETICA ENERGIA ROMA</t>
  </si>
  <si>
    <t>VARONE</t>
  </si>
  <si>
    <t>DI PETRILLO</t>
  </si>
  <si>
    <t>MATILDE</t>
  </si>
  <si>
    <t>ELIA</t>
  </si>
  <si>
    <t>BARBERIS</t>
  </si>
  <si>
    <t>GIGLIOLI</t>
  </si>
  <si>
    <t>MENS SANA SIENA</t>
  </si>
  <si>
    <t>CENCINI</t>
  </si>
  <si>
    <t>FAGGIANI</t>
  </si>
  <si>
    <t>SIRIANNI</t>
  </si>
  <si>
    <t>BARBOSA DEARAUJO</t>
  </si>
  <si>
    <t>Corsa Podistica a Proceno</t>
  </si>
  <si>
    <t>Proceno (VT) Italia - Sabato 27/08/2016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</si>
</sst>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  <xf numFmtId="0" fontId="13" fillId="47" borderId="25" xfId="0" applyFont="1" applyFill="1" applyBorder="1" applyAlignment="1">
      <alignment horizontal="center" vertical="center" wrapText="1"/>
    </xf>
    <xf numFmtId="0" fontId="13" fillId="47" borderId="26" xfId="0" applyFont="1" applyFill="1" applyBorder="1" applyAlignment="1">
      <alignment horizontal="center" vertical="center" wrapText="1"/>
    </xf>
    <xf numFmtId="0" fontId="13" fillId="47" borderId="27" xfId="0" applyFont="1" applyFill="1" applyBorder="1" applyAlignment="1">
      <alignment horizontal="center" vertical="center" wrapText="1"/>
    </xf>
    <xf numFmtId="0" fontId="12" fillId="55" borderId="24" xfId="0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4" t="s">
        <v>107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79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108</v>
      </c>
      <c r="B3" s="26"/>
      <c r="C3" s="26"/>
      <c r="D3" s="26"/>
      <c r="E3" s="26"/>
      <c r="F3" s="26"/>
      <c r="G3" s="26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1" t="s">
        <v>60</v>
      </c>
      <c r="C5" s="21" t="s">
        <v>12</v>
      </c>
      <c r="D5" s="11" t="s">
        <v>34</v>
      </c>
      <c r="E5" s="21" t="s">
        <v>61</v>
      </c>
      <c r="F5" s="31">
        <v>0.014409722222222221</v>
      </c>
      <c r="G5" s="11" t="str">
        <f>TEXT(INT((HOUR(F5)*3600+MINUTE(F5)*60+SECOND(F5))/$I$3/60),"0")&amp;"."&amp;TEXT(MOD((HOUR(F5)*3600+MINUTE(F5)*60+SECOND(F5))/$I$3,60),"00")&amp;"/km"</f>
        <v>2.36/km</v>
      </c>
      <c r="H5" s="14">
        <f>F5-$F$5</f>
        <v>0</v>
      </c>
      <c r="I5" s="14">
        <f>F5-INDEX($F$5:$F$112,MATCH(D5,$D$5:$D$112,0))</f>
        <v>0</v>
      </c>
    </row>
    <row r="6" spans="1:9" s="10" customFormat="1" ht="15" customHeight="1">
      <c r="A6" s="12">
        <v>2</v>
      </c>
      <c r="B6" s="22" t="s">
        <v>38</v>
      </c>
      <c r="C6" s="22" t="s">
        <v>15</v>
      </c>
      <c r="D6" s="12" t="s">
        <v>34</v>
      </c>
      <c r="E6" s="22" t="s">
        <v>80</v>
      </c>
      <c r="F6" s="32">
        <v>0.014699074074074074</v>
      </c>
      <c r="G6" s="12" t="str">
        <f aca="true" t="shared" si="0" ref="G6:G21">TEXT(INT((HOUR(F6)*3600+MINUTE(F6)*60+SECOND(F6))/$I$3/60),"0")&amp;"."&amp;TEXT(MOD((HOUR(F6)*3600+MINUTE(F6)*60+SECOND(F6))/$I$3,60),"00")&amp;"/km"</f>
        <v>2.39/km</v>
      </c>
      <c r="H6" s="13">
        <f aca="true" t="shared" si="1" ref="H6:H21">F6-$F$5</f>
        <v>0.00028935185185185314</v>
      </c>
      <c r="I6" s="13">
        <f>F6-INDEX($F$5:$F$112,MATCH(D6,$D$5:$D$112,0))</f>
        <v>0.00028935185185185314</v>
      </c>
    </row>
    <row r="7" spans="1:9" s="10" customFormat="1" ht="15" customHeight="1">
      <c r="A7" s="12">
        <v>3</v>
      </c>
      <c r="B7" s="22" t="s">
        <v>62</v>
      </c>
      <c r="C7" s="22" t="s">
        <v>22</v>
      </c>
      <c r="D7" s="12" t="s">
        <v>39</v>
      </c>
      <c r="E7" s="22" t="s">
        <v>81</v>
      </c>
      <c r="F7" s="32">
        <v>0.014930555555555556</v>
      </c>
      <c r="G7" s="12" t="str">
        <f t="shared" si="0"/>
        <v>2.41/km</v>
      </c>
      <c r="H7" s="13">
        <f t="shared" si="1"/>
        <v>0.000520833333333335</v>
      </c>
      <c r="I7" s="13">
        <f>F7-INDEX($F$5:$F$112,MATCH(D7,$D$5:$D$112,0))</f>
        <v>0</v>
      </c>
    </row>
    <row r="8" spans="1:9" s="10" customFormat="1" ht="15" customHeight="1">
      <c r="A8" s="12">
        <v>4</v>
      </c>
      <c r="B8" s="22" t="s">
        <v>25</v>
      </c>
      <c r="C8" s="22" t="s">
        <v>58</v>
      </c>
      <c r="D8" s="12" t="s">
        <v>34</v>
      </c>
      <c r="E8" s="22" t="s">
        <v>80</v>
      </c>
      <c r="F8" s="32">
        <v>0.015231481481481483</v>
      </c>
      <c r="G8" s="12" t="str">
        <f t="shared" si="0"/>
        <v>2.45/km</v>
      </c>
      <c r="H8" s="13">
        <f t="shared" si="1"/>
        <v>0.0008217592592592617</v>
      </c>
      <c r="I8" s="13">
        <f>F8-INDEX($F$5:$F$112,MATCH(D8,$D$5:$D$112,0))</f>
        <v>0.0008217592592592617</v>
      </c>
    </row>
    <row r="9" spans="1:9" s="10" customFormat="1" ht="15" customHeight="1">
      <c r="A9" s="12">
        <v>5</v>
      </c>
      <c r="B9" s="22" t="s">
        <v>82</v>
      </c>
      <c r="C9" s="22" t="s">
        <v>14</v>
      </c>
      <c r="D9" s="12" t="s">
        <v>36</v>
      </c>
      <c r="E9" s="22" t="s">
        <v>83</v>
      </c>
      <c r="F9" s="32">
        <v>0.015277777777777777</v>
      </c>
      <c r="G9" s="12" t="str">
        <f t="shared" si="0"/>
        <v>2.45/km</v>
      </c>
      <c r="H9" s="13">
        <f t="shared" si="1"/>
        <v>0.0008680555555555559</v>
      </c>
      <c r="I9" s="13">
        <f>F9-INDEX($F$5:$F$112,MATCH(D9,$D$5:$D$112,0))</f>
        <v>0</v>
      </c>
    </row>
    <row r="10" spans="1:9" s="10" customFormat="1" ht="15" customHeight="1">
      <c r="A10" s="12">
        <v>6</v>
      </c>
      <c r="B10" s="22" t="s">
        <v>84</v>
      </c>
      <c r="C10" s="22" t="s">
        <v>33</v>
      </c>
      <c r="D10" s="12" t="s">
        <v>39</v>
      </c>
      <c r="E10" s="22" t="s">
        <v>85</v>
      </c>
      <c r="F10" s="32">
        <v>0.01537037037037037</v>
      </c>
      <c r="G10" s="12" t="str">
        <f t="shared" si="0"/>
        <v>2.46/km</v>
      </c>
      <c r="H10" s="13">
        <f t="shared" si="1"/>
        <v>0.000960648148148148</v>
      </c>
      <c r="I10" s="13">
        <f>F10-INDEX($F$5:$F$112,MATCH(D10,$D$5:$D$112,0))</f>
        <v>0.000439814814814813</v>
      </c>
    </row>
    <row r="11" spans="1:9" s="10" customFormat="1" ht="15" customHeight="1">
      <c r="A11" s="12">
        <v>7</v>
      </c>
      <c r="B11" s="22" t="s">
        <v>46</v>
      </c>
      <c r="C11" s="22" t="s">
        <v>26</v>
      </c>
      <c r="D11" s="12" t="s">
        <v>34</v>
      </c>
      <c r="E11" s="22" t="s">
        <v>80</v>
      </c>
      <c r="F11" s="32">
        <v>0.016840277777777777</v>
      </c>
      <c r="G11" s="12" t="str">
        <f t="shared" si="0"/>
        <v>3.02/km</v>
      </c>
      <c r="H11" s="13">
        <f t="shared" si="1"/>
        <v>0.0024305555555555556</v>
      </c>
      <c r="I11" s="13">
        <f>F11-INDEX($F$5:$F$112,MATCH(D11,$D$5:$D$112,0))</f>
        <v>0.0024305555555555556</v>
      </c>
    </row>
    <row r="12" spans="1:9" s="10" customFormat="1" ht="15" customHeight="1">
      <c r="A12" s="12">
        <v>8</v>
      </c>
      <c r="B12" s="22" t="s">
        <v>45</v>
      </c>
      <c r="C12" s="22" t="s">
        <v>19</v>
      </c>
      <c r="D12" s="12" t="s">
        <v>35</v>
      </c>
      <c r="E12" s="22" t="s">
        <v>80</v>
      </c>
      <c r="F12" s="32">
        <v>0.017013888888888887</v>
      </c>
      <c r="G12" s="12" t="str">
        <f t="shared" si="0"/>
        <v>3.04/km</v>
      </c>
      <c r="H12" s="13">
        <f t="shared" si="1"/>
        <v>0.002604166666666666</v>
      </c>
      <c r="I12" s="13">
        <f>F12-INDEX($F$5:$F$112,MATCH(D12,$D$5:$D$112,0))</f>
        <v>0</v>
      </c>
    </row>
    <row r="13" spans="1:9" s="10" customFormat="1" ht="15" customHeight="1">
      <c r="A13" s="12">
        <v>9</v>
      </c>
      <c r="B13" s="22" t="s">
        <v>86</v>
      </c>
      <c r="C13" s="22" t="s">
        <v>16</v>
      </c>
      <c r="D13" s="12" t="s">
        <v>40</v>
      </c>
      <c r="E13" s="22" t="s">
        <v>81</v>
      </c>
      <c r="F13" s="32">
        <v>0.017175925925925924</v>
      </c>
      <c r="G13" s="12" t="str">
        <f t="shared" si="0"/>
        <v>3.06/km</v>
      </c>
      <c r="H13" s="13">
        <f t="shared" si="1"/>
        <v>0.002766203703703703</v>
      </c>
      <c r="I13" s="13">
        <f>F13-INDEX($F$5:$F$112,MATCH(D13,$D$5:$D$112,0))</f>
        <v>0</v>
      </c>
    </row>
    <row r="14" spans="1:9" s="10" customFormat="1" ht="15" customHeight="1">
      <c r="A14" s="12">
        <v>10</v>
      </c>
      <c r="B14" s="22" t="s">
        <v>29</v>
      </c>
      <c r="C14" s="22" t="s">
        <v>87</v>
      </c>
      <c r="D14" s="12" t="s">
        <v>39</v>
      </c>
      <c r="E14" s="22" t="s">
        <v>81</v>
      </c>
      <c r="F14" s="32">
        <v>0.017175925925925924</v>
      </c>
      <c r="G14" s="12" t="str">
        <f t="shared" si="0"/>
        <v>3.06/km</v>
      </c>
      <c r="H14" s="13">
        <f t="shared" si="1"/>
        <v>0.002766203703703703</v>
      </c>
      <c r="I14" s="13">
        <f>F14-INDEX($F$5:$F$112,MATCH(D14,$D$5:$D$112,0))</f>
        <v>0.002245370370370368</v>
      </c>
    </row>
    <row r="15" spans="1:9" s="10" customFormat="1" ht="15" customHeight="1">
      <c r="A15" s="12">
        <v>11</v>
      </c>
      <c r="B15" s="22" t="s">
        <v>77</v>
      </c>
      <c r="C15" s="22" t="s">
        <v>30</v>
      </c>
      <c r="D15" s="12" t="s">
        <v>35</v>
      </c>
      <c r="E15" s="22" t="s">
        <v>63</v>
      </c>
      <c r="F15" s="32">
        <v>0.01724537037037037</v>
      </c>
      <c r="G15" s="12" t="str">
        <f t="shared" si="0"/>
        <v>3.06/km</v>
      </c>
      <c r="H15" s="13">
        <f t="shared" si="1"/>
        <v>0.002835648148148148</v>
      </c>
      <c r="I15" s="13">
        <f>F15-INDEX($F$5:$F$112,MATCH(D15,$D$5:$D$112,0))</f>
        <v>0.00023148148148148182</v>
      </c>
    </row>
    <row r="16" spans="1:9" s="10" customFormat="1" ht="15" customHeight="1">
      <c r="A16" s="12">
        <v>12</v>
      </c>
      <c r="B16" s="22" t="s">
        <v>11</v>
      </c>
      <c r="C16" s="22" t="s">
        <v>17</v>
      </c>
      <c r="D16" s="12" t="s">
        <v>40</v>
      </c>
      <c r="E16" s="22" t="s">
        <v>61</v>
      </c>
      <c r="F16" s="32">
        <v>0.01734953703703704</v>
      </c>
      <c r="G16" s="12" t="str">
        <f t="shared" si="0"/>
        <v>3.07/km</v>
      </c>
      <c r="H16" s="13">
        <f t="shared" si="1"/>
        <v>0.002939814814814817</v>
      </c>
      <c r="I16" s="13">
        <f>F16-INDEX($F$5:$F$112,MATCH(D16,$D$5:$D$112,0))</f>
        <v>0.00017361111111111396</v>
      </c>
    </row>
    <row r="17" spans="1:9" s="10" customFormat="1" ht="15" customHeight="1">
      <c r="A17" s="12">
        <v>13</v>
      </c>
      <c r="B17" s="22" t="s">
        <v>88</v>
      </c>
      <c r="C17" s="22" t="s">
        <v>20</v>
      </c>
      <c r="D17" s="12" t="s">
        <v>40</v>
      </c>
      <c r="E17" s="22" t="s">
        <v>43</v>
      </c>
      <c r="F17" s="32">
        <v>0.017708333333333333</v>
      </c>
      <c r="G17" s="12" t="str">
        <f t="shared" si="0"/>
        <v>3.11/km</v>
      </c>
      <c r="H17" s="13">
        <f t="shared" si="1"/>
        <v>0.0032986111111111115</v>
      </c>
      <c r="I17" s="13">
        <f>F17-INDEX($F$5:$F$112,MATCH(D17,$D$5:$D$112,0))</f>
        <v>0.0005324074074074085</v>
      </c>
    </row>
    <row r="18" spans="1:9" s="10" customFormat="1" ht="15" customHeight="1">
      <c r="A18" s="12">
        <v>14</v>
      </c>
      <c r="B18" s="22" t="s">
        <v>49</v>
      </c>
      <c r="C18" s="22" t="s">
        <v>27</v>
      </c>
      <c r="D18" s="12" t="s">
        <v>35</v>
      </c>
      <c r="E18" s="22" t="s">
        <v>43</v>
      </c>
      <c r="F18" s="32">
        <v>0.017905092592592594</v>
      </c>
      <c r="G18" s="12" t="str">
        <f t="shared" si="0"/>
        <v>3.13/km</v>
      </c>
      <c r="H18" s="13">
        <f t="shared" si="1"/>
        <v>0.0034953703703703726</v>
      </c>
      <c r="I18" s="13">
        <f>F18-INDEX($F$5:$F$112,MATCH(D18,$D$5:$D$112,0))</f>
        <v>0.0008912037037037066</v>
      </c>
    </row>
    <row r="19" spans="1:9" s="10" customFormat="1" ht="15" customHeight="1">
      <c r="A19" s="12">
        <v>15</v>
      </c>
      <c r="B19" s="22" t="s">
        <v>89</v>
      </c>
      <c r="C19" s="22" t="s">
        <v>32</v>
      </c>
      <c r="D19" s="12" t="s">
        <v>53</v>
      </c>
      <c r="E19" s="22" t="s">
        <v>81</v>
      </c>
      <c r="F19" s="32">
        <v>0.01806712962962963</v>
      </c>
      <c r="G19" s="12" t="str">
        <f t="shared" si="0"/>
        <v>3.15/km</v>
      </c>
      <c r="H19" s="13">
        <f t="shared" si="1"/>
        <v>0.0036574074074074096</v>
      </c>
      <c r="I19" s="13">
        <f>F19-INDEX($F$5:$F$112,MATCH(D19,$D$5:$D$112,0))</f>
        <v>0</v>
      </c>
    </row>
    <row r="20" spans="1:9" s="10" customFormat="1" ht="15" customHeight="1">
      <c r="A20" s="12">
        <v>16</v>
      </c>
      <c r="B20" s="22" t="s">
        <v>90</v>
      </c>
      <c r="C20" s="22" t="s">
        <v>17</v>
      </c>
      <c r="D20" s="12" t="s">
        <v>42</v>
      </c>
      <c r="E20" s="22" t="s">
        <v>91</v>
      </c>
      <c r="F20" s="32">
        <v>0.018078703703703704</v>
      </c>
      <c r="G20" s="12" t="str">
        <f t="shared" si="0"/>
        <v>3.15/km</v>
      </c>
      <c r="H20" s="13">
        <f t="shared" si="1"/>
        <v>0.003668981481481483</v>
      </c>
      <c r="I20" s="13">
        <f>F20-INDEX($F$5:$F$112,MATCH(D20,$D$5:$D$112,0))</f>
        <v>0</v>
      </c>
    </row>
    <row r="21" spans="1:9" ht="15" customHeight="1">
      <c r="A21" s="12">
        <v>17</v>
      </c>
      <c r="B21" s="22" t="s">
        <v>54</v>
      </c>
      <c r="C21" s="22" t="s">
        <v>55</v>
      </c>
      <c r="D21" s="12" t="s">
        <v>42</v>
      </c>
      <c r="E21" s="22" t="s">
        <v>80</v>
      </c>
      <c r="F21" s="32">
        <v>0.018287037037037036</v>
      </c>
      <c r="G21" s="12" t="str">
        <f t="shared" si="0"/>
        <v>3.18/km</v>
      </c>
      <c r="H21" s="13">
        <f t="shared" si="1"/>
        <v>0.0038773148148148143</v>
      </c>
      <c r="I21" s="13">
        <f>F21-INDEX($F$5:$F$112,MATCH(D21,$D$5:$D$112,0))</f>
        <v>0.0002083333333333312</v>
      </c>
    </row>
    <row r="22" spans="1:9" ht="15" customHeight="1">
      <c r="A22" s="12">
        <v>18</v>
      </c>
      <c r="B22" s="22" t="s">
        <v>92</v>
      </c>
      <c r="C22" s="22" t="s">
        <v>75</v>
      </c>
      <c r="D22" s="12" t="s">
        <v>39</v>
      </c>
      <c r="E22" s="22" t="s">
        <v>81</v>
      </c>
      <c r="F22" s="32">
        <v>0.01832175925925926</v>
      </c>
      <c r="G22" s="12" t="str">
        <f aca="true" t="shared" si="2" ref="G22:G36">TEXT(INT((HOUR(F22)*3600+MINUTE(F22)*60+SECOND(F22))/$I$3/60),"0")&amp;"."&amp;TEXT(MOD((HOUR(F22)*3600+MINUTE(F22)*60+SECOND(F22))/$I$3,60),"00")&amp;"/km"</f>
        <v>3.18/km</v>
      </c>
      <c r="H22" s="13">
        <f aca="true" t="shared" si="3" ref="H22:H36">F22-$F$5</f>
        <v>0.0039120370370370385</v>
      </c>
      <c r="I22" s="13">
        <f>F22-INDEX($F$5:$F$112,MATCH(D22,$D$5:$D$112,0))</f>
        <v>0.0033912037037037036</v>
      </c>
    </row>
    <row r="23" spans="1:9" ht="15" customHeight="1">
      <c r="A23" s="12">
        <v>19</v>
      </c>
      <c r="B23" s="22" t="s">
        <v>93</v>
      </c>
      <c r="C23" s="22" t="s">
        <v>78</v>
      </c>
      <c r="D23" s="12" t="s">
        <v>53</v>
      </c>
      <c r="E23" s="22" t="s">
        <v>83</v>
      </c>
      <c r="F23" s="32">
        <v>0.01834490740740741</v>
      </c>
      <c r="G23" s="12" t="str">
        <f t="shared" si="2"/>
        <v>3.18/km</v>
      </c>
      <c r="H23" s="13">
        <f t="shared" si="3"/>
        <v>0.003935185185185189</v>
      </c>
      <c r="I23" s="13">
        <f>F23-INDEX($F$5:$F$112,MATCH(D23,$D$5:$D$112,0))</f>
        <v>0.00027777777777777957</v>
      </c>
    </row>
    <row r="24" spans="1:9" ht="15" customHeight="1">
      <c r="A24" s="12">
        <v>20</v>
      </c>
      <c r="B24" s="22" t="s">
        <v>29</v>
      </c>
      <c r="C24" s="22" t="s">
        <v>21</v>
      </c>
      <c r="D24" s="12" t="s">
        <v>35</v>
      </c>
      <c r="E24" s="22" t="s">
        <v>81</v>
      </c>
      <c r="F24" s="32">
        <v>0.018831018518518518</v>
      </c>
      <c r="G24" s="12" t="str">
        <f t="shared" si="2"/>
        <v>3.23/km</v>
      </c>
      <c r="H24" s="13">
        <f t="shared" si="3"/>
        <v>0.004421296296296296</v>
      </c>
      <c r="I24" s="13">
        <f>F24-INDEX($F$5:$F$112,MATCH(D24,$D$5:$D$112,0))</f>
        <v>0.0018171296296296303</v>
      </c>
    </row>
    <row r="25" spans="1:9" ht="15" customHeight="1">
      <c r="A25" s="12">
        <v>21</v>
      </c>
      <c r="B25" s="22" t="s">
        <v>66</v>
      </c>
      <c r="C25" s="22" t="s">
        <v>16</v>
      </c>
      <c r="D25" s="12" t="s">
        <v>35</v>
      </c>
      <c r="E25" s="22" t="s">
        <v>80</v>
      </c>
      <c r="F25" s="32">
        <v>0.019305555555555555</v>
      </c>
      <c r="G25" s="12" t="str">
        <f t="shared" si="2"/>
        <v>3.29/km</v>
      </c>
      <c r="H25" s="13">
        <f t="shared" si="3"/>
        <v>0.004895833333333334</v>
      </c>
      <c r="I25" s="13">
        <f>F25-INDEX($F$5:$F$112,MATCH(D25,$D$5:$D$112,0))</f>
        <v>0.0022916666666666675</v>
      </c>
    </row>
    <row r="26" spans="1:9" ht="15" customHeight="1">
      <c r="A26" s="12">
        <v>22</v>
      </c>
      <c r="B26" s="22" t="s">
        <v>50</v>
      </c>
      <c r="C26" s="22" t="s">
        <v>41</v>
      </c>
      <c r="D26" s="12" t="s">
        <v>37</v>
      </c>
      <c r="E26" s="22" t="s">
        <v>80</v>
      </c>
      <c r="F26" s="32">
        <v>0.019305555555555555</v>
      </c>
      <c r="G26" s="12" t="str">
        <f t="shared" si="2"/>
        <v>3.29/km</v>
      </c>
      <c r="H26" s="13">
        <f t="shared" si="3"/>
        <v>0.004895833333333334</v>
      </c>
      <c r="I26" s="13">
        <f>F26-INDEX($F$5:$F$112,MATCH(D26,$D$5:$D$112,0))</f>
        <v>0</v>
      </c>
    </row>
    <row r="27" spans="1:9" ht="15" customHeight="1">
      <c r="A27" s="12">
        <v>23</v>
      </c>
      <c r="B27" s="22" t="s">
        <v>65</v>
      </c>
      <c r="C27" s="22" t="s">
        <v>19</v>
      </c>
      <c r="D27" s="12" t="s">
        <v>42</v>
      </c>
      <c r="E27" s="22" t="s">
        <v>81</v>
      </c>
      <c r="F27" s="32">
        <v>0.019733796296296298</v>
      </c>
      <c r="G27" s="12" t="str">
        <f t="shared" si="2"/>
        <v>3.33/km</v>
      </c>
      <c r="H27" s="13">
        <f t="shared" si="3"/>
        <v>0.0053240740740740766</v>
      </c>
      <c r="I27" s="13">
        <f>F27-INDEX($F$5:$F$112,MATCH(D27,$D$5:$D$112,0))</f>
        <v>0.0016550925925925934</v>
      </c>
    </row>
    <row r="28" spans="1:9" ht="15" customHeight="1">
      <c r="A28" s="12">
        <v>24</v>
      </c>
      <c r="B28" s="22" t="s">
        <v>51</v>
      </c>
      <c r="C28" s="22" t="s">
        <v>52</v>
      </c>
      <c r="D28" s="12" t="s">
        <v>48</v>
      </c>
      <c r="E28" s="22" t="s">
        <v>94</v>
      </c>
      <c r="F28" s="32">
        <v>0.019733796296296298</v>
      </c>
      <c r="G28" s="12" t="str">
        <f t="shared" si="2"/>
        <v>3.33/km</v>
      </c>
      <c r="H28" s="13">
        <f t="shared" si="3"/>
        <v>0.0053240740740740766</v>
      </c>
      <c r="I28" s="13">
        <f>F28-INDEX($F$5:$F$112,MATCH(D28,$D$5:$D$112,0))</f>
        <v>0</v>
      </c>
    </row>
    <row r="29" spans="1:9" ht="15" customHeight="1">
      <c r="A29" s="12">
        <v>25</v>
      </c>
      <c r="B29" s="22" t="s">
        <v>56</v>
      </c>
      <c r="C29" s="22" t="s">
        <v>12</v>
      </c>
      <c r="D29" s="12" t="s">
        <v>44</v>
      </c>
      <c r="E29" s="22" t="s">
        <v>95</v>
      </c>
      <c r="F29" s="32">
        <v>0.019791666666666666</v>
      </c>
      <c r="G29" s="12" t="str">
        <f t="shared" si="2"/>
        <v>3.34/km</v>
      </c>
      <c r="H29" s="13">
        <f t="shared" si="3"/>
        <v>0.005381944444444444</v>
      </c>
      <c r="I29" s="13">
        <f>F29-INDEX($F$5:$F$112,MATCH(D29,$D$5:$D$112,0))</f>
        <v>0</v>
      </c>
    </row>
    <row r="30" spans="1:9" ht="15" customHeight="1">
      <c r="A30" s="12">
        <v>26</v>
      </c>
      <c r="B30" s="22" t="s">
        <v>96</v>
      </c>
      <c r="C30" s="22" t="s">
        <v>17</v>
      </c>
      <c r="D30" s="12" t="s">
        <v>37</v>
      </c>
      <c r="E30" s="22" t="s">
        <v>47</v>
      </c>
      <c r="F30" s="32">
        <v>0.020023148148148148</v>
      </c>
      <c r="G30" s="12" t="str">
        <f t="shared" si="2"/>
        <v>3.36/km</v>
      </c>
      <c r="H30" s="13">
        <f t="shared" si="3"/>
        <v>0.005613425925925926</v>
      </c>
      <c r="I30" s="13">
        <f>F30-INDEX($F$5:$F$112,MATCH(D30,$D$5:$D$112,0))</f>
        <v>0.0007175925925925926</v>
      </c>
    </row>
    <row r="31" spans="1:9" ht="15" customHeight="1">
      <c r="A31" s="12">
        <v>27</v>
      </c>
      <c r="B31" s="22" t="s">
        <v>67</v>
      </c>
      <c r="C31" s="22" t="s">
        <v>23</v>
      </c>
      <c r="D31" s="12" t="s">
        <v>37</v>
      </c>
      <c r="E31" s="22" t="s">
        <v>81</v>
      </c>
      <c r="F31" s="32">
        <v>0.0203125</v>
      </c>
      <c r="G31" s="12" t="str">
        <f t="shared" si="2"/>
        <v>3.39/km</v>
      </c>
      <c r="H31" s="13">
        <f t="shared" si="3"/>
        <v>0.005902777777777779</v>
      </c>
      <c r="I31" s="13">
        <f>F31-INDEX($F$5:$F$112,MATCH(D31,$D$5:$D$112,0))</f>
        <v>0.0010069444444444457</v>
      </c>
    </row>
    <row r="32" spans="1:9" ht="15" customHeight="1">
      <c r="A32" s="12">
        <v>28</v>
      </c>
      <c r="B32" s="22" t="s">
        <v>68</v>
      </c>
      <c r="C32" s="22" t="s">
        <v>28</v>
      </c>
      <c r="D32" s="12" t="s">
        <v>35</v>
      </c>
      <c r="E32" s="22" t="s">
        <v>81</v>
      </c>
      <c r="F32" s="32">
        <v>0.0203125</v>
      </c>
      <c r="G32" s="12" t="str">
        <f t="shared" si="2"/>
        <v>3.39/km</v>
      </c>
      <c r="H32" s="13">
        <f t="shared" si="3"/>
        <v>0.005902777777777779</v>
      </c>
      <c r="I32" s="13">
        <f>F32-INDEX($F$5:$F$112,MATCH(D32,$D$5:$D$112,0))</f>
        <v>0.0032986111111111133</v>
      </c>
    </row>
    <row r="33" spans="1:9" ht="15" customHeight="1">
      <c r="A33" s="12">
        <v>29</v>
      </c>
      <c r="B33" s="22" t="s">
        <v>69</v>
      </c>
      <c r="C33" s="22" t="s">
        <v>70</v>
      </c>
      <c r="D33" s="12" t="s">
        <v>64</v>
      </c>
      <c r="E33" s="22" t="s">
        <v>91</v>
      </c>
      <c r="F33" s="32">
        <v>0.020810185185185185</v>
      </c>
      <c r="G33" s="12" t="str">
        <f t="shared" si="2"/>
        <v>3.45/km</v>
      </c>
      <c r="H33" s="13">
        <f t="shared" si="3"/>
        <v>0.006400462962962964</v>
      </c>
      <c r="I33" s="13">
        <f>F33-INDEX($F$5:$F$112,MATCH(D33,$D$5:$D$112,0))</f>
        <v>0</v>
      </c>
    </row>
    <row r="34" spans="1:9" ht="15" customHeight="1">
      <c r="A34" s="12">
        <v>30</v>
      </c>
      <c r="B34" s="22" t="s">
        <v>97</v>
      </c>
      <c r="C34" s="22" t="s">
        <v>98</v>
      </c>
      <c r="D34" s="12" t="s">
        <v>53</v>
      </c>
      <c r="E34" s="22" t="s">
        <v>83</v>
      </c>
      <c r="F34" s="32">
        <v>0.020925925925925928</v>
      </c>
      <c r="G34" s="12" t="str">
        <f t="shared" si="2"/>
        <v>3.46/km</v>
      </c>
      <c r="H34" s="13">
        <f t="shared" si="3"/>
        <v>0.006516203703703706</v>
      </c>
      <c r="I34" s="13">
        <f>F34-INDEX($F$5:$F$112,MATCH(D34,$D$5:$D$112,0))</f>
        <v>0.0028587962962962968</v>
      </c>
    </row>
    <row r="35" spans="1:9" ht="15" customHeight="1">
      <c r="A35" s="12">
        <v>31</v>
      </c>
      <c r="B35" s="22" t="s">
        <v>99</v>
      </c>
      <c r="C35" s="22" t="s">
        <v>59</v>
      </c>
      <c r="D35" s="12" t="s">
        <v>48</v>
      </c>
      <c r="E35" s="22" t="s">
        <v>63</v>
      </c>
      <c r="F35" s="32">
        <v>0.02119212962962963</v>
      </c>
      <c r="G35" s="12" t="str">
        <f t="shared" si="2"/>
        <v>3.49/km</v>
      </c>
      <c r="H35" s="13">
        <f t="shared" si="3"/>
        <v>0.006782407407407409</v>
      </c>
      <c r="I35" s="13">
        <f>F35-INDEX($F$5:$F$112,MATCH(D35,$D$5:$D$112,0))</f>
        <v>0.0014583333333333323</v>
      </c>
    </row>
    <row r="36" spans="1:9" ht="15" customHeight="1">
      <c r="A36" s="12">
        <v>32</v>
      </c>
      <c r="B36" s="22" t="s">
        <v>76</v>
      </c>
      <c r="C36" s="22" t="s">
        <v>33</v>
      </c>
      <c r="D36" s="12" t="s">
        <v>40</v>
      </c>
      <c r="E36" s="22" t="s">
        <v>61</v>
      </c>
      <c r="F36" s="32">
        <v>0.022222222222222223</v>
      </c>
      <c r="G36" s="12" t="str">
        <f t="shared" si="2"/>
        <v>4.00/km</v>
      </c>
      <c r="H36" s="13">
        <f t="shared" si="3"/>
        <v>0.007812500000000002</v>
      </c>
      <c r="I36" s="13">
        <f>F36-INDEX($F$5:$F$112,MATCH(D36,$D$5:$D$112,0))</f>
        <v>0.005046296296296299</v>
      </c>
    </row>
    <row r="37" spans="1:9" ht="15" customHeight="1">
      <c r="A37" s="12">
        <v>33</v>
      </c>
      <c r="B37" s="22" t="s">
        <v>71</v>
      </c>
      <c r="C37" s="22" t="s">
        <v>72</v>
      </c>
      <c r="D37" s="12" t="s">
        <v>64</v>
      </c>
      <c r="E37" s="22" t="s">
        <v>81</v>
      </c>
      <c r="F37" s="32">
        <v>0.022337962962962962</v>
      </c>
      <c r="G37" s="12" t="str">
        <f aca="true" t="shared" si="4" ref="G37:G44">TEXT(INT((HOUR(F37)*3600+MINUTE(F37)*60+SECOND(F37))/$I$3/60),"0")&amp;"."&amp;TEXT(MOD((HOUR(F37)*3600+MINUTE(F37)*60+SECOND(F37))/$I$3,60),"00")&amp;"/km"</f>
        <v>4.01/km</v>
      </c>
      <c r="H37" s="13">
        <f aca="true" t="shared" si="5" ref="H37:H44">F37-$F$5</f>
        <v>0.007928240740740741</v>
      </c>
      <c r="I37" s="13">
        <f>F37-INDEX($F$5:$F$112,MATCH(D37,$D$5:$D$112,0))</f>
        <v>0.0015277777777777772</v>
      </c>
    </row>
    <row r="38" spans="1:9" ht="15" customHeight="1">
      <c r="A38" s="12">
        <v>34</v>
      </c>
      <c r="B38" s="22" t="s">
        <v>100</v>
      </c>
      <c r="C38" s="22" t="s">
        <v>24</v>
      </c>
      <c r="D38" s="12" t="s">
        <v>40</v>
      </c>
      <c r="E38" s="22" t="s">
        <v>47</v>
      </c>
      <c r="F38" s="32">
        <v>0.023009259259259257</v>
      </c>
      <c r="G38" s="12" t="str">
        <f t="shared" si="4"/>
        <v>4.09/km</v>
      </c>
      <c r="H38" s="13">
        <f t="shared" si="5"/>
        <v>0.008599537037037036</v>
      </c>
      <c r="I38" s="13">
        <f>F38-INDEX($F$5:$F$112,MATCH(D38,$D$5:$D$112,0))</f>
        <v>0.005833333333333333</v>
      </c>
    </row>
    <row r="39" spans="1:9" ht="15" customHeight="1">
      <c r="A39" s="12">
        <v>35</v>
      </c>
      <c r="B39" s="22" t="s">
        <v>101</v>
      </c>
      <c r="C39" s="22" t="s">
        <v>18</v>
      </c>
      <c r="D39" s="12" t="s">
        <v>36</v>
      </c>
      <c r="E39" s="22" t="s">
        <v>102</v>
      </c>
      <c r="F39" s="32">
        <v>0.0234375</v>
      </c>
      <c r="G39" s="12" t="str">
        <f t="shared" si="4"/>
        <v>4.13/km</v>
      </c>
      <c r="H39" s="13">
        <f t="shared" si="5"/>
        <v>0.009027777777777779</v>
      </c>
      <c r="I39" s="13">
        <f>F39-INDEX($F$5:$F$112,MATCH(D39,$D$5:$D$112,0))</f>
        <v>0.008159722222222223</v>
      </c>
    </row>
    <row r="40" spans="1:9" ht="15" customHeight="1">
      <c r="A40" s="12">
        <v>36</v>
      </c>
      <c r="B40" s="22" t="s">
        <v>73</v>
      </c>
      <c r="C40" s="22" t="s">
        <v>57</v>
      </c>
      <c r="D40" s="12" t="s">
        <v>48</v>
      </c>
      <c r="E40" s="22" t="s">
        <v>81</v>
      </c>
      <c r="F40" s="32">
        <v>0.02459490740740741</v>
      </c>
      <c r="G40" s="12" t="str">
        <f t="shared" si="4"/>
        <v>4.26/km</v>
      </c>
      <c r="H40" s="13">
        <f t="shared" si="5"/>
        <v>0.010185185185185188</v>
      </c>
      <c r="I40" s="13">
        <f>F40-INDEX($F$5:$F$112,MATCH(D40,$D$5:$D$112,0))</f>
        <v>0.004861111111111111</v>
      </c>
    </row>
    <row r="41" spans="1:9" ht="15" customHeight="1">
      <c r="A41" s="12">
        <v>37</v>
      </c>
      <c r="B41" s="22" t="s">
        <v>103</v>
      </c>
      <c r="C41" s="22" t="s">
        <v>13</v>
      </c>
      <c r="D41" s="12" t="s">
        <v>42</v>
      </c>
      <c r="E41" s="22" t="s">
        <v>83</v>
      </c>
      <c r="F41" s="32">
        <v>0.02459490740740741</v>
      </c>
      <c r="G41" s="12" t="str">
        <f t="shared" si="4"/>
        <v>4.26/km</v>
      </c>
      <c r="H41" s="13">
        <f t="shared" si="5"/>
        <v>0.010185185185185188</v>
      </c>
      <c r="I41" s="13">
        <f>F41-INDEX($F$5:$F$112,MATCH(D41,$D$5:$D$112,0))</f>
        <v>0.006516203703703705</v>
      </c>
    </row>
    <row r="42" spans="1:9" ht="15" customHeight="1">
      <c r="A42" s="12">
        <v>38</v>
      </c>
      <c r="B42" s="22" t="s">
        <v>104</v>
      </c>
      <c r="C42" s="22" t="s">
        <v>21</v>
      </c>
      <c r="D42" s="12" t="s">
        <v>37</v>
      </c>
      <c r="E42" s="22" t="s">
        <v>81</v>
      </c>
      <c r="F42" s="32">
        <v>0.02459490740740741</v>
      </c>
      <c r="G42" s="12" t="str">
        <f t="shared" si="4"/>
        <v>4.26/km</v>
      </c>
      <c r="H42" s="13">
        <f t="shared" si="5"/>
        <v>0.010185185185185188</v>
      </c>
      <c r="I42" s="13">
        <f>F42-INDEX($F$5:$F$112,MATCH(D42,$D$5:$D$112,0))</f>
        <v>0.005289351851851854</v>
      </c>
    </row>
    <row r="43" spans="1:9" ht="15" customHeight="1">
      <c r="A43" s="12">
        <v>39</v>
      </c>
      <c r="B43" s="22" t="s">
        <v>105</v>
      </c>
      <c r="C43" s="22" t="s">
        <v>31</v>
      </c>
      <c r="D43" s="12" t="s">
        <v>64</v>
      </c>
      <c r="E43" s="22" t="s">
        <v>63</v>
      </c>
      <c r="F43" s="32">
        <v>0.025636574074074072</v>
      </c>
      <c r="G43" s="12" t="str">
        <f t="shared" si="4"/>
        <v>4.37/km</v>
      </c>
      <c r="H43" s="13">
        <f t="shared" si="5"/>
        <v>0.01122685185185185</v>
      </c>
      <c r="I43" s="13">
        <f>F43-INDEX($F$5:$F$112,MATCH(D43,$D$5:$D$112,0))</f>
        <v>0.004826388888888887</v>
      </c>
    </row>
    <row r="44" spans="1:9" ht="15" customHeight="1">
      <c r="A44" s="19">
        <v>40</v>
      </c>
      <c r="B44" s="23" t="s">
        <v>106</v>
      </c>
      <c r="C44" s="23" t="s">
        <v>74</v>
      </c>
      <c r="D44" s="19" t="s">
        <v>64</v>
      </c>
      <c r="E44" s="23" t="s">
        <v>81</v>
      </c>
      <c r="F44" s="33">
        <v>0.026736111111111113</v>
      </c>
      <c r="G44" s="19" t="str">
        <f t="shared" si="4"/>
        <v>4.49/km</v>
      </c>
      <c r="H44" s="20">
        <f t="shared" si="5"/>
        <v>0.012326388888888892</v>
      </c>
      <c r="I44" s="20">
        <f>F44-INDEX($F$5:$F$112,MATCH(D44,$D$5:$D$112,0))</f>
        <v>0.005925925925925928</v>
      </c>
    </row>
  </sheetData>
  <sheetProtection/>
  <autoFilter ref="A4:I4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Corsa Podistica a Proceno</v>
      </c>
      <c r="B1" s="28"/>
      <c r="C1" s="29"/>
    </row>
    <row r="2" spans="1:3" ht="24" customHeight="1">
      <c r="A2" s="25" t="str">
        <f>Individuale!A2</f>
        <v>3ª edizione</v>
      </c>
      <c r="B2" s="25"/>
      <c r="C2" s="25"/>
    </row>
    <row r="3" spans="1:3" ht="24" customHeight="1">
      <c r="A3" s="30" t="str">
        <f>Individuale!A3</f>
        <v>Proceno (VT) Italia - Sabato 27/08/2016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4">
        <v>1</v>
      </c>
      <c r="B5" s="35" t="s">
        <v>81</v>
      </c>
      <c r="C5" s="36">
        <v>13</v>
      </c>
    </row>
    <row r="6" spans="1:3" ht="15" customHeight="1">
      <c r="A6" s="37">
        <v>2</v>
      </c>
      <c r="B6" s="38" t="s">
        <v>80</v>
      </c>
      <c r="C6" s="39">
        <v>7</v>
      </c>
    </row>
    <row r="7" spans="1:3" ht="15" customHeight="1">
      <c r="A7" s="37">
        <v>3</v>
      </c>
      <c r="B7" s="38" t="s">
        <v>83</v>
      </c>
      <c r="C7" s="39">
        <v>4</v>
      </c>
    </row>
    <row r="8" spans="1:3" ht="15" customHeight="1">
      <c r="A8" s="37">
        <v>4</v>
      </c>
      <c r="B8" s="38" t="s">
        <v>63</v>
      </c>
      <c r="C8" s="39">
        <v>3</v>
      </c>
    </row>
    <row r="9" spans="1:3" ht="15" customHeight="1">
      <c r="A9" s="37">
        <v>5</v>
      </c>
      <c r="B9" s="38" t="s">
        <v>61</v>
      </c>
      <c r="C9" s="39">
        <v>3</v>
      </c>
    </row>
    <row r="10" spans="1:3" ht="15" customHeight="1">
      <c r="A10" s="37">
        <v>6</v>
      </c>
      <c r="B10" s="38" t="s">
        <v>43</v>
      </c>
      <c r="C10" s="39">
        <v>2</v>
      </c>
    </row>
    <row r="11" spans="1:3" ht="15" customHeight="1">
      <c r="A11" s="37">
        <v>7</v>
      </c>
      <c r="B11" s="38" t="s">
        <v>47</v>
      </c>
      <c r="C11" s="39">
        <v>2</v>
      </c>
    </row>
    <row r="12" spans="1:3" ht="15" customHeight="1">
      <c r="A12" s="37">
        <v>8</v>
      </c>
      <c r="B12" s="38" t="s">
        <v>91</v>
      </c>
      <c r="C12" s="39">
        <v>2</v>
      </c>
    </row>
    <row r="13" spans="1:3" ht="15" customHeight="1">
      <c r="A13" s="37">
        <v>9</v>
      </c>
      <c r="B13" s="38" t="s">
        <v>85</v>
      </c>
      <c r="C13" s="39">
        <v>1</v>
      </c>
    </row>
    <row r="14" spans="1:3" ht="15" customHeight="1">
      <c r="A14" s="37">
        <v>10</v>
      </c>
      <c r="B14" s="38" t="s">
        <v>95</v>
      </c>
      <c r="C14" s="39">
        <v>1</v>
      </c>
    </row>
    <row r="15" spans="1:3" ht="15" customHeight="1">
      <c r="A15" s="37">
        <v>11</v>
      </c>
      <c r="B15" s="38" t="s">
        <v>94</v>
      </c>
      <c r="C15" s="39">
        <v>1</v>
      </c>
    </row>
    <row r="16" spans="1:3" ht="15" customHeight="1">
      <c r="A16" s="40">
        <v>12</v>
      </c>
      <c r="B16" s="41" t="s">
        <v>102</v>
      </c>
      <c r="C16" s="42">
        <v>1</v>
      </c>
    </row>
    <row r="17" ht="12.75">
      <c r="C17" s="2">
        <f>SUM(C5:C16)</f>
        <v>40</v>
      </c>
    </row>
  </sheetData>
  <sheetProtection/>
  <autoFilter ref="A4:C5">
    <sortState ref="A5:C17">
      <sortCondition descending="1" sortBy="value" ref="C5:C1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2016-09-03T14:31:30Z</dcterms:modified>
  <cp:category/>
  <cp:version/>
  <cp:contentType/>
  <cp:contentStatus/>
</cp:coreProperties>
</file>