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'Individuale'!$A$3:$I$51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<sst xmlns="http://schemas.openxmlformats.org/spreadsheetml/2006/main" count="279" uniqueCount="185">
  <si>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</si>
  <si>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</si>
  <si>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</si>
  <si>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</si>
  <si>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</si>
  <si>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</si>
  <si>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</si>
  <si>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</si>
  <si>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</si>
  <si>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</si>
  <si>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</si>
  <si>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</si>
  <si>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Trofeo Bar del Secolo 4ª edizione</t>
  </si>
  <si>
    <t>Vazia (RI) Italia - Domenica 28/08/2011</t>
  </si>
  <si>
    <t>Franchi</t>
  </si>
  <si>
    <t>Giuseppe</t>
  </si>
  <si>
    <t>SM-35</t>
  </si>
  <si>
    <t>UISP Avis Rieti</t>
  </si>
  <si>
    <t>00.30.14</t>
  </si>
  <si>
    <t>Di Gregorio</t>
  </si>
  <si>
    <t>Roberto</t>
  </si>
  <si>
    <t>Atletica Palombara</t>
  </si>
  <si>
    <t>00.30.24</t>
  </si>
  <si>
    <t>Barile</t>
  </si>
  <si>
    <t>Alessandro</t>
  </si>
  <si>
    <t>SM-45</t>
  </si>
  <si>
    <t>GS Marsica</t>
  </si>
  <si>
    <t>00.30.28</t>
  </si>
  <si>
    <t>Jones</t>
  </si>
  <si>
    <t>Gavin</t>
  </si>
  <si>
    <t>SM-50</t>
  </si>
  <si>
    <t>Ranelagh Harriers</t>
  </si>
  <si>
    <t>00.30.51</t>
  </si>
  <si>
    <t>Di Giulio</t>
  </si>
  <si>
    <t>Francesco</t>
  </si>
  <si>
    <t>SM-40</t>
  </si>
  <si>
    <t>00.33.28</t>
  </si>
  <si>
    <t>Martini</t>
  </si>
  <si>
    <t>Antonio</t>
  </si>
  <si>
    <t>00.33.32</t>
  </si>
  <si>
    <t>Sabato</t>
  </si>
  <si>
    <t>Giorgio</t>
  </si>
  <si>
    <t>00.33.39</t>
  </si>
  <si>
    <t>Angelucci</t>
  </si>
  <si>
    <t>Malveno</t>
  </si>
  <si>
    <t>Runners Cittaducale</t>
  </si>
  <si>
    <t>00.35.26</t>
  </si>
  <si>
    <t>Festuccia</t>
  </si>
  <si>
    <t>Giovanni</t>
  </si>
  <si>
    <t>ACRSD Outdoor Rieti</t>
  </si>
  <si>
    <t>00.36.00</t>
  </si>
  <si>
    <t>Castellucci</t>
  </si>
  <si>
    <t>Massimo</t>
  </si>
  <si>
    <t>00.36.20</t>
  </si>
  <si>
    <t>Golvelli</t>
  </si>
  <si>
    <t>SM-60</t>
  </si>
  <si>
    <t>00.37.56</t>
  </si>
  <si>
    <t>Schisano</t>
  </si>
  <si>
    <t>SM-55</t>
  </si>
  <si>
    <t>ASD Albatros Roma</t>
  </si>
  <si>
    <t>00.38.24</t>
  </si>
  <si>
    <t>De Luca Rapone</t>
  </si>
  <si>
    <t>Vincenzo</t>
  </si>
  <si>
    <t>ASD Enea Roma</t>
  </si>
  <si>
    <t>00.38.34</t>
  </si>
  <si>
    <t>Diario</t>
  </si>
  <si>
    <t>Angelo</t>
  </si>
  <si>
    <t>Amat. M</t>
  </si>
  <si>
    <t>Fulmini &amp; Saette</t>
  </si>
  <si>
    <t>00.38.37</t>
  </si>
  <si>
    <t>Massarelli</t>
  </si>
  <si>
    <t>Myricae</t>
  </si>
  <si>
    <t>00.38.41</t>
  </si>
  <si>
    <t>Di Somma</t>
  </si>
  <si>
    <t>Andrea</t>
  </si>
  <si>
    <t>Atletica La Sbarra</t>
  </si>
  <si>
    <t>00.38.47</t>
  </si>
  <si>
    <t>Maroni</t>
  </si>
  <si>
    <t>Marcel</t>
  </si>
  <si>
    <t>GS Amleto Monti</t>
  </si>
  <si>
    <t>00.38.55</t>
  </si>
  <si>
    <t>Rosatelli</t>
  </si>
  <si>
    <t>Massimiliano</t>
  </si>
  <si>
    <t>00.39.35</t>
  </si>
  <si>
    <t>Gindullin</t>
  </si>
  <si>
    <t>Viacheslav</t>
  </si>
  <si>
    <t>00.41.15</t>
  </si>
  <si>
    <t>Ferrari</t>
  </si>
  <si>
    <t>Valentina</t>
  </si>
  <si>
    <t>Amat. F</t>
  </si>
  <si>
    <t>00.41.46</t>
  </si>
  <si>
    <t>Bortoloni</t>
  </si>
  <si>
    <t>Natale</t>
  </si>
  <si>
    <t>00.41.49</t>
  </si>
  <si>
    <t>Giuliani</t>
  </si>
  <si>
    <t>Mario</t>
  </si>
  <si>
    <t>00.41.55</t>
  </si>
  <si>
    <t>Masci</t>
  </si>
  <si>
    <t>Luigi</t>
  </si>
  <si>
    <t>00.42.07</t>
  </si>
  <si>
    <t>Donelasci</t>
  </si>
  <si>
    <t>Vittorio</t>
  </si>
  <si>
    <t>SM-70</t>
  </si>
  <si>
    <t>00.43.14</t>
  </si>
  <si>
    <t>Falchi</t>
  </si>
  <si>
    <t>Silvio</t>
  </si>
  <si>
    <t>SM-65</t>
  </si>
  <si>
    <t>Amatori Podistica Terni</t>
  </si>
  <si>
    <t>00.43.18</t>
  </si>
  <si>
    <t>Sciunzi</t>
  </si>
  <si>
    <t>Marcello</t>
  </si>
  <si>
    <t>00.45.10</t>
  </si>
  <si>
    <t>Paris</t>
  </si>
  <si>
    <t>Filiberto</t>
  </si>
  <si>
    <t>00.45.30</t>
  </si>
  <si>
    <t>Mariani</t>
  </si>
  <si>
    <t>00.45.50</t>
  </si>
  <si>
    <t>Rosolin</t>
  </si>
  <si>
    <t>Alberto Stefano</t>
  </si>
  <si>
    <t>LBM Sport</t>
  </si>
  <si>
    <t>00.45.53</t>
  </si>
  <si>
    <t>Orsingher</t>
  </si>
  <si>
    <t>Enzo</t>
  </si>
  <si>
    <t>ASD Atletica Vita</t>
  </si>
  <si>
    <t>00.47.24</t>
  </si>
  <si>
    <t>Borruso</t>
  </si>
  <si>
    <t>Emanuela</t>
  </si>
  <si>
    <t>SF-50</t>
  </si>
  <si>
    <t>Podisti Maratona di Roma</t>
  </si>
  <si>
    <t>00.48.00</t>
  </si>
  <si>
    <t>Domenichetti</t>
  </si>
  <si>
    <t>Paolo</t>
  </si>
  <si>
    <t>00.48.12</t>
  </si>
  <si>
    <t>Arena</t>
  </si>
  <si>
    <t>Footworks Sporting Team Roma</t>
  </si>
  <si>
    <t>00.48.24</t>
  </si>
  <si>
    <t>Antonini</t>
  </si>
  <si>
    <t>Gian Luigi</t>
  </si>
  <si>
    <t>00.49.48</t>
  </si>
  <si>
    <t>Mancini</t>
  </si>
  <si>
    <t>Domenico</t>
  </si>
  <si>
    <t>00.50.59</t>
  </si>
  <si>
    <t>Iacobelli</t>
  </si>
  <si>
    <t>Letizia</t>
  </si>
  <si>
    <t>SF-35</t>
  </si>
  <si>
    <t>00.51.40</t>
  </si>
  <si>
    <t>Cannavò</t>
  </si>
  <si>
    <t>Umberto Paolo</t>
  </si>
  <si>
    <t>Podistica Ostia</t>
  </si>
  <si>
    <t>00.52.29</t>
  </si>
  <si>
    <t>Fabiani</t>
  </si>
  <si>
    <t>00.52.35</t>
  </si>
  <si>
    <t>Ciocchetti</t>
  </si>
  <si>
    <t>Silvana</t>
  </si>
  <si>
    <t>SF-60</t>
  </si>
  <si>
    <t>Astra Roma</t>
  </si>
  <si>
    <t>00.53.04</t>
  </si>
  <si>
    <t>Veroli</t>
  </si>
  <si>
    <t>Federico</t>
  </si>
  <si>
    <t>Atletica Faleria</t>
  </si>
  <si>
    <t>00.54.23</t>
  </si>
  <si>
    <t>Cervelli</t>
  </si>
  <si>
    <t>SM-75</t>
  </si>
  <si>
    <t>00.58.29</t>
  </si>
  <si>
    <t>Sconocchia</t>
  </si>
  <si>
    <t>Renzo</t>
  </si>
  <si>
    <t>00.58.59</t>
  </si>
  <si>
    <t>Mancuso 2</t>
  </si>
  <si>
    <t>00.59.02</t>
  </si>
  <si>
    <t>Tartamelli</t>
  </si>
  <si>
    <t>Lina</t>
  </si>
  <si>
    <t>SF-65</t>
  </si>
  <si>
    <t>01.00.27</t>
  </si>
  <si>
    <t>Quotidiano</t>
  </si>
  <si>
    <t>Maria Teresa</t>
  </si>
  <si>
    <t>01.02.13</t>
  </si>
  <si>
    <t>Giorgia</t>
  </si>
  <si>
    <t>01.11.22</t>
  </si>
  <si>
    <t>Giannini</t>
  </si>
  <si>
    <t>Roma Road Runners</t>
  </si>
  <si>
    <t>01.21.30</t>
  </si>
  <si>
    <t>Zappi</t>
  </si>
  <si>
    <t>Maurizio</t>
  </si>
  <si>
    <t>Uisp Roma</t>
  </si>
  <si>
    <t>Individuale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</si>
</sst>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9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  <font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vertical="center"/>
    </xf>
    <xf numFmtId="0" fontId="47" fillId="35" borderId="15" xfId="0" applyFont="1" applyFill="1" applyBorder="1" applyAlignment="1">
      <alignment horizontal="center" vertical="center"/>
    </xf>
    <xf numFmtId="165" fontId="47" fillId="35" borderId="15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vertical="center"/>
    </xf>
    <xf numFmtId="0" fontId="48" fillId="0" borderId="15" xfId="0" applyFont="1" applyFill="1" applyBorder="1" applyAlignment="1">
      <alignment horizontal="center" vertical="center"/>
    </xf>
    <xf numFmtId="165" fontId="48" fillId="0" borderId="1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6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47" fillId="35" borderId="15" xfId="0" applyFont="1" applyFill="1" applyBorder="1" applyAlignment="1">
      <alignment/>
    </xf>
    <xf numFmtId="0" fontId="47" fillId="35" borderId="15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</row>
    <row r="2" spans="1:9" ht="24.75" customHeight="1">
      <c r="A2" s="24" t="s">
        <v>13</v>
      </c>
      <c r="B2" s="24"/>
      <c r="C2" s="24"/>
      <c r="D2" s="24"/>
      <c r="E2" s="24"/>
      <c r="F2" s="24"/>
      <c r="G2" s="24"/>
      <c r="H2" s="3" t="s">
        <v>0</v>
      </c>
      <c r="I2" s="4">
        <v>9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27" t="s">
        <v>14</v>
      </c>
      <c r="C4" s="27" t="s">
        <v>15</v>
      </c>
      <c r="D4" s="17" t="s">
        <v>16</v>
      </c>
      <c r="E4" s="27" t="s">
        <v>17</v>
      </c>
      <c r="F4" s="17" t="s">
        <v>18</v>
      </c>
      <c r="G4" s="17" t="str">
        <f aca="true" t="shared" si="0" ref="G4:G51">TEXT(INT((HOUR(F4)*3600+MINUTE(F4)*60+SECOND(F4))/$I$2/60),"0")&amp;"."&amp;TEXT(MOD((HOUR(F4)*3600+MINUTE(F4)*60+SECOND(F4))/$I$2,60),"00")&amp;"/km"</f>
        <v>3.22/km</v>
      </c>
      <c r="H4" s="18">
        <f aca="true" t="shared" si="1" ref="H4:H31">F4-$F$4</f>
        <v>0</v>
      </c>
      <c r="I4" s="18">
        <f>F4-INDEX($F$4:$F$841,MATCH(D4,$D$4:$D$841,0))</f>
        <v>0</v>
      </c>
    </row>
    <row r="5" spans="1:9" s="12" customFormat="1" ht="15" customHeight="1">
      <c r="A5" s="13">
        <v>2</v>
      </c>
      <c r="B5" s="28" t="s">
        <v>19</v>
      </c>
      <c r="C5" s="28" t="s">
        <v>20</v>
      </c>
      <c r="D5" s="19" t="s">
        <v>16</v>
      </c>
      <c r="E5" s="28" t="s">
        <v>21</v>
      </c>
      <c r="F5" s="19" t="s">
        <v>22</v>
      </c>
      <c r="G5" s="19" t="str">
        <f t="shared" si="0"/>
        <v>3.23/km</v>
      </c>
      <c r="H5" s="20">
        <f t="shared" si="1"/>
        <v>0.0001157407407407357</v>
      </c>
      <c r="I5" s="20">
        <f>F5-INDEX($F$4:$F$841,MATCH(D5,$D$4:$D$841,0))</f>
        <v>0.0001157407407407357</v>
      </c>
    </row>
    <row r="6" spans="1:9" s="12" customFormat="1" ht="15" customHeight="1">
      <c r="A6" s="13">
        <v>3</v>
      </c>
      <c r="B6" s="28" t="s">
        <v>23</v>
      </c>
      <c r="C6" s="28" t="s">
        <v>24</v>
      </c>
      <c r="D6" s="19" t="s">
        <v>25</v>
      </c>
      <c r="E6" s="28" t="s">
        <v>26</v>
      </c>
      <c r="F6" s="19" t="s">
        <v>27</v>
      </c>
      <c r="G6" s="19" t="str">
        <f t="shared" si="0"/>
        <v>3.23/km</v>
      </c>
      <c r="H6" s="20">
        <f t="shared" si="1"/>
        <v>0.00016203703703703345</v>
      </c>
      <c r="I6" s="20">
        <f>F6-INDEX($F$4:$F$841,MATCH(D6,$D$4:$D$841,0))</f>
        <v>0</v>
      </c>
    </row>
    <row r="7" spans="1:9" s="12" customFormat="1" ht="15" customHeight="1">
      <c r="A7" s="13">
        <v>4</v>
      </c>
      <c r="B7" s="28" t="s">
        <v>28</v>
      </c>
      <c r="C7" s="28" t="s">
        <v>29</v>
      </c>
      <c r="D7" s="19" t="s">
        <v>30</v>
      </c>
      <c r="E7" s="28" t="s">
        <v>31</v>
      </c>
      <c r="F7" s="19" t="s">
        <v>32</v>
      </c>
      <c r="G7" s="19" t="str">
        <f t="shared" si="0"/>
        <v>3.26/km</v>
      </c>
      <c r="H7" s="20">
        <f t="shared" si="1"/>
        <v>0.00042824074074073945</v>
      </c>
      <c r="I7" s="20">
        <f>F7-INDEX($F$4:$F$841,MATCH(D7,$D$4:$D$841,0))</f>
        <v>0</v>
      </c>
    </row>
    <row r="8" spans="1:9" s="12" customFormat="1" ht="15" customHeight="1">
      <c r="A8" s="13">
        <v>5</v>
      </c>
      <c r="B8" s="28" t="s">
        <v>33</v>
      </c>
      <c r="C8" s="28" t="s">
        <v>34</v>
      </c>
      <c r="D8" s="19" t="s">
        <v>35</v>
      </c>
      <c r="E8" s="28" t="s">
        <v>17</v>
      </c>
      <c r="F8" s="19" t="s">
        <v>36</v>
      </c>
      <c r="G8" s="19" t="str">
        <f t="shared" si="0"/>
        <v>3.43/km</v>
      </c>
      <c r="H8" s="20">
        <f t="shared" si="1"/>
        <v>0.00224537037037037</v>
      </c>
      <c r="I8" s="20">
        <f>F8-INDEX($F$4:$F$841,MATCH(D8,$D$4:$D$841,0))</f>
        <v>0</v>
      </c>
    </row>
    <row r="9" spans="1:9" s="12" customFormat="1" ht="15" customHeight="1">
      <c r="A9" s="13">
        <v>6</v>
      </c>
      <c r="B9" s="28" t="s">
        <v>37</v>
      </c>
      <c r="C9" s="28" t="s">
        <v>38</v>
      </c>
      <c r="D9" s="19" t="s">
        <v>35</v>
      </c>
      <c r="E9" s="28" t="s">
        <v>17</v>
      </c>
      <c r="F9" s="19" t="s">
        <v>39</v>
      </c>
      <c r="G9" s="19" t="str">
        <f t="shared" si="0"/>
        <v>3.44/km</v>
      </c>
      <c r="H9" s="20">
        <f t="shared" si="1"/>
        <v>0.002291666666666664</v>
      </c>
      <c r="I9" s="20">
        <f>F9-INDEX($F$4:$F$841,MATCH(D9,$D$4:$D$841,0))</f>
        <v>4.629629629629428E-05</v>
      </c>
    </row>
    <row r="10" spans="1:9" s="12" customFormat="1" ht="15" customHeight="1">
      <c r="A10" s="13">
        <v>7</v>
      </c>
      <c r="B10" s="28" t="s">
        <v>40</v>
      </c>
      <c r="C10" s="28" t="s">
        <v>41</v>
      </c>
      <c r="D10" s="19" t="s">
        <v>25</v>
      </c>
      <c r="E10" s="28" t="s">
        <v>17</v>
      </c>
      <c r="F10" s="19" t="s">
        <v>42</v>
      </c>
      <c r="G10" s="19" t="str">
        <f t="shared" si="0"/>
        <v>3.44/km</v>
      </c>
      <c r="H10" s="20">
        <f t="shared" si="1"/>
        <v>0.0023726851851851825</v>
      </c>
      <c r="I10" s="20">
        <f>F10-INDEX($F$4:$F$841,MATCH(D10,$D$4:$D$841,0))</f>
        <v>0.002210648148148149</v>
      </c>
    </row>
    <row r="11" spans="1:9" s="12" customFormat="1" ht="15" customHeight="1">
      <c r="A11" s="13">
        <v>8</v>
      </c>
      <c r="B11" s="28" t="s">
        <v>43</v>
      </c>
      <c r="C11" s="28" t="s">
        <v>44</v>
      </c>
      <c r="D11" s="19" t="s">
        <v>30</v>
      </c>
      <c r="E11" s="28" t="s">
        <v>45</v>
      </c>
      <c r="F11" s="19" t="s">
        <v>46</v>
      </c>
      <c r="G11" s="19" t="str">
        <f t="shared" si="0"/>
        <v>3.56/km</v>
      </c>
      <c r="H11" s="20">
        <f t="shared" si="1"/>
        <v>0.0036111111111111066</v>
      </c>
      <c r="I11" s="20">
        <f>F11-INDEX($F$4:$F$841,MATCH(D11,$D$4:$D$841,0))</f>
        <v>0.003182870370370367</v>
      </c>
    </row>
    <row r="12" spans="1:9" s="12" customFormat="1" ht="15" customHeight="1">
      <c r="A12" s="13">
        <v>9</v>
      </c>
      <c r="B12" s="28" t="s">
        <v>47</v>
      </c>
      <c r="C12" s="28" t="s">
        <v>48</v>
      </c>
      <c r="D12" s="19" t="s">
        <v>16</v>
      </c>
      <c r="E12" s="28" t="s">
        <v>49</v>
      </c>
      <c r="F12" s="19" t="s">
        <v>50</v>
      </c>
      <c r="G12" s="19" t="str">
        <f t="shared" si="0"/>
        <v>4.00/km</v>
      </c>
      <c r="H12" s="20">
        <f t="shared" si="1"/>
        <v>0.004004629629629625</v>
      </c>
      <c r="I12" s="20">
        <f>F12-INDEX($F$4:$F$841,MATCH(D12,$D$4:$D$841,0))</f>
        <v>0.004004629629629625</v>
      </c>
    </row>
    <row r="13" spans="1:9" s="12" customFormat="1" ht="15" customHeight="1">
      <c r="A13" s="34">
        <v>10</v>
      </c>
      <c r="B13" s="35" t="s">
        <v>51</v>
      </c>
      <c r="C13" s="35" t="s">
        <v>52</v>
      </c>
      <c r="D13" s="36" t="s">
        <v>35</v>
      </c>
      <c r="E13" s="35" t="s">
        <v>26</v>
      </c>
      <c r="F13" s="36" t="s">
        <v>53</v>
      </c>
      <c r="G13" s="36" t="str">
        <f t="shared" si="0"/>
        <v>4.02/km</v>
      </c>
      <c r="H13" s="37">
        <f t="shared" si="1"/>
        <v>0.004236111111111111</v>
      </c>
      <c r="I13" s="37">
        <f>F13-INDEX($F$4:$F$841,MATCH(D13,$D$4:$D$841,0))</f>
        <v>0.001990740740740741</v>
      </c>
    </row>
    <row r="14" spans="1:9" s="12" customFormat="1" ht="15" customHeight="1">
      <c r="A14" s="30">
        <v>11</v>
      </c>
      <c r="B14" s="31" t="s">
        <v>54</v>
      </c>
      <c r="C14" s="31" t="s">
        <v>48</v>
      </c>
      <c r="D14" s="32" t="s">
        <v>55</v>
      </c>
      <c r="E14" s="31" t="s">
        <v>11</v>
      </c>
      <c r="F14" s="32" t="s">
        <v>56</v>
      </c>
      <c r="G14" s="32" t="str">
        <f t="shared" si="0"/>
        <v>4.13/km</v>
      </c>
      <c r="H14" s="33">
        <f t="shared" si="1"/>
        <v>0.005347222222222215</v>
      </c>
      <c r="I14" s="33">
        <f>F14-INDEX($F$4:$F$841,MATCH(D14,$D$4:$D$841,0))</f>
        <v>0</v>
      </c>
    </row>
    <row r="15" spans="1:9" s="12" customFormat="1" ht="15" customHeight="1">
      <c r="A15" s="13">
        <v>12</v>
      </c>
      <c r="B15" s="28" t="s">
        <v>57</v>
      </c>
      <c r="C15" s="28" t="s">
        <v>34</v>
      </c>
      <c r="D15" s="19" t="s">
        <v>58</v>
      </c>
      <c r="E15" s="28" t="s">
        <v>59</v>
      </c>
      <c r="F15" s="19" t="s">
        <v>60</v>
      </c>
      <c r="G15" s="19" t="str">
        <f t="shared" si="0"/>
        <v>4.16/km</v>
      </c>
      <c r="H15" s="20">
        <f t="shared" si="1"/>
        <v>0.005671296296296296</v>
      </c>
      <c r="I15" s="20">
        <f>F15-INDEX($F$4:$F$841,MATCH(D15,$D$4:$D$841,0))</f>
        <v>0</v>
      </c>
    </row>
    <row r="16" spans="1:9" s="12" customFormat="1" ht="15" customHeight="1">
      <c r="A16" s="13">
        <v>13</v>
      </c>
      <c r="B16" s="28" t="s">
        <v>61</v>
      </c>
      <c r="C16" s="28" t="s">
        <v>62</v>
      </c>
      <c r="D16" s="19" t="s">
        <v>25</v>
      </c>
      <c r="E16" s="28" t="s">
        <v>63</v>
      </c>
      <c r="F16" s="19" t="s">
        <v>64</v>
      </c>
      <c r="G16" s="19" t="str">
        <f t="shared" si="0"/>
        <v>4.17/km</v>
      </c>
      <c r="H16" s="20">
        <f t="shared" si="1"/>
        <v>0.005787037037037035</v>
      </c>
      <c r="I16" s="20">
        <f>F16-INDEX($F$4:$F$841,MATCH(D16,$D$4:$D$841,0))</f>
        <v>0.0056250000000000015</v>
      </c>
    </row>
    <row r="17" spans="1:9" s="12" customFormat="1" ht="15" customHeight="1">
      <c r="A17" s="13">
        <v>14</v>
      </c>
      <c r="B17" s="28" t="s">
        <v>65</v>
      </c>
      <c r="C17" s="28" t="s">
        <v>66</v>
      </c>
      <c r="D17" s="19" t="s">
        <v>67</v>
      </c>
      <c r="E17" s="28" t="s">
        <v>68</v>
      </c>
      <c r="F17" s="19" t="s">
        <v>69</v>
      </c>
      <c r="G17" s="19" t="str">
        <f t="shared" si="0"/>
        <v>4.17/km</v>
      </c>
      <c r="H17" s="20">
        <f t="shared" si="1"/>
        <v>0.005821759259259259</v>
      </c>
      <c r="I17" s="20">
        <f>F17-INDEX($F$4:$F$841,MATCH(D17,$D$4:$D$841,0))</f>
        <v>0</v>
      </c>
    </row>
    <row r="18" spans="1:9" s="12" customFormat="1" ht="15" customHeight="1">
      <c r="A18" s="13">
        <v>15</v>
      </c>
      <c r="B18" s="28" t="s">
        <v>70</v>
      </c>
      <c r="C18" s="28" t="s">
        <v>41</v>
      </c>
      <c r="D18" s="19" t="s">
        <v>25</v>
      </c>
      <c r="E18" s="28" t="s">
        <v>71</v>
      </c>
      <c r="F18" s="19" t="s">
        <v>72</v>
      </c>
      <c r="G18" s="19" t="str">
        <f t="shared" si="0"/>
        <v>4.18/km</v>
      </c>
      <c r="H18" s="20">
        <f t="shared" si="1"/>
        <v>0.0058680555555555534</v>
      </c>
      <c r="I18" s="20">
        <f>F18-INDEX($F$4:$F$841,MATCH(D18,$D$4:$D$841,0))</f>
        <v>0.00570601851851852</v>
      </c>
    </row>
    <row r="19" spans="1:9" s="12" customFormat="1" ht="15" customHeight="1">
      <c r="A19" s="13">
        <v>16</v>
      </c>
      <c r="B19" s="28" t="s">
        <v>73</v>
      </c>
      <c r="C19" s="28" t="s">
        <v>74</v>
      </c>
      <c r="D19" s="19" t="s">
        <v>67</v>
      </c>
      <c r="E19" s="28" t="s">
        <v>75</v>
      </c>
      <c r="F19" s="19" t="s">
        <v>76</v>
      </c>
      <c r="G19" s="19" t="str">
        <f t="shared" si="0"/>
        <v>4.19/km</v>
      </c>
      <c r="H19" s="20">
        <f t="shared" si="1"/>
        <v>0.005937499999999998</v>
      </c>
      <c r="I19" s="20">
        <f>F19-INDEX($F$4:$F$841,MATCH(D19,$D$4:$D$841,0))</f>
        <v>0.00011574074074073917</v>
      </c>
    </row>
    <row r="20" spans="1:9" s="12" customFormat="1" ht="15" customHeight="1">
      <c r="A20" s="13">
        <v>17</v>
      </c>
      <c r="B20" s="28" t="s">
        <v>77</v>
      </c>
      <c r="C20" s="28" t="s">
        <v>78</v>
      </c>
      <c r="D20" s="19" t="s">
        <v>58</v>
      </c>
      <c r="E20" s="28" t="s">
        <v>79</v>
      </c>
      <c r="F20" s="19" t="s">
        <v>80</v>
      </c>
      <c r="G20" s="19" t="str">
        <f t="shared" si="0"/>
        <v>4.19/km</v>
      </c>
      <c r="H20" s="20">
        <f t="shared" si="1"/>
        <v>0.006030092592592587</v>
      </c>
      <c r="I20" s="20">
        <f>F20-INDEX($F$4:$F$841,MATCH(D20,$D$4:$D$841,0))</f>
        <v>0.0003587962962962911</v>
      </c>
    </row>
    <row r="21" spans="1:9" s="12" customFormat="1" ht="15" customHeight="1">
      <c r="A21" s="13">
        <v>18</v>
      </c>
      <c r="B21" s="28" t="s">
        <v>81</v>
      </c>
      <c r="C21" s="28" t="s">
        <v>82</v>
      </c>
      <c r="D21" s="19" t="s">
        <v>25</v>
      </c>
      <c r="E21" s="28" t="s">
        <v>45</v>
      </c>
      <c r="F21" s="19" t="s">
        <v>83</v>
      </c>
      <c r="G21" s="19" t="str">
        <f t="shared" si="0"/>
        <v>4.24/km</v>
      </c>
      <c r="H21" s="20">
        <f t="shared" si="1"/>
        <v>0.006493055555555554</v>
      </c>
      <c r="I21" s="20">
        <f>F21-INDEX($F$4:$F$841,MATCH(D21,$D$4:$D$841,0))</f>
        <v>0.0063310185185185205</v>
      </c>
    </row>
    <row r="22" spans="1:9" s="12" customFormat="1" ht="15" customHeight="1">
      <c r="A22" s="13">
        <v>19</v>
      </c>
      <c r="B22" s="28" t="s">
        <v>84</v>
      </c>
      <c r="C22" s="28" t="s">
        <v>85</v>
      </c>
      <c r="D22" s="19" t="s">
        <v>67</v>
      </c>
      <c r="E22" s="28" t="s">
        <v>63</v>
      </c>
      <c r="F22" s="19" t="s">
        <v>86</v>
      </c>
      <c r="G22" s="19" t="str">
        <f t="shared" si="0"/>
        <v>4.35/km</v>
      </c>
      <c r="H22" s="20">
        <f t="shared" si="1"/>
        <v>0.00765046296296296</v>
      </c>
      <c r="I22" s="20">
        <f>F22-INDEX($F$4:$F$841,MATCH(D22,$D$4:$D$841,0))</f>
        <v>0.0018287037037037004</v>
      </c>
    </row>
    <row r="23" spans="1:9" s="12" customFormat="1" ht="15" customHeight="1">
      <c r="A23" s="13">
        <v>20</v>
      </c>
      <c r="B23" s="28" t="s">
        <v>87</v>
      </c>
      <c r="C23" s="28" t="s">
        <v>88</v>
      </c>
      <c r="D23" s="19" t="s">
        <v>89</v>
      </c>
      <c r="E23" s="28" t="s">
        <v>75</v>
      </c>
      <c r="F23" s="19" t="s">
        <v>90</v>
      </c>
      <c r="G23" s="19" t="str">
        <f t="shared" si="0"/>
        <v>4.38/km</v>
      </c>
      <c r="H23" s="20">
        <f t="shared" si="1"/>
        <v>0.008009259259259258</v>
      </c>
      <c r="I23" s="20">
        <f>F23-INDEX($F$4:$F$841,MATCH(D23,$D$4:$D$841,0))</f>
        <v>0</v>
      </c>
    </row>
    <row r="24" spans="1:9" s="12" customFormat="1" ht="15" customHeight="1">
      <c r="A24" s="30">
        <v>21</v>
      </c>
      <c r="B24" s="31" t="s">
        <v>91</v>
      </c>
      <c r="C24" s="31" t="s">
        <v>92</v>
      </c>
      <c r="D24" s="32" t="s">
        <v>55</v>
      </c>
      <c r="E24" s="31" t="s">
        <v>11</v>
      </c>
      <c r="F24" s="32" t="s">
        <v>93</v>
      </c>
      <c r="G24" s="32" t="str">
        <f t="shared" si="0"/>
        <v>4.39/km</v>
      </c>
      <c r="H24" s="33">
        <f t="shared" si="1"/>
        <v>0.008043981481481482</v>
      </c>
      <c r="I24" s="33">
        <f>F24-INDEX($F$4:$F$841,MATCH(D24,$D$4:$D$841,0))</f>
        <v>0.002696759259259267</v>
      </c>
    </row>
    <row r="25" spans="1:9" s="12" customFormat="1" ht="15" customHeight="1">
      <c r="A25" s="13">
        <v>22</v>
      </c>
      <c r="B25" s="28" t="s">
        <v>94</v>
      </c>
      <c r="C25" s="28" t="s">
        <v>95</v>
      </c>
      <c r="D25" s="19" t="s">
        <v>35</v>
      </c>
      <c r="E25" s="28" t="s">
        <v>17</v>
      </c>
      <c r="F25" s="19" t="s">
        <v>96</v>
      </c>
      <c r="G25" s="19" t="str">
        <f t="shared" si="0"/>
        <v>4.39/km</v>
      </c>
      <c r="H25" s="20">
        <f t="shared" si="1"/>
        <v>0.008113425925925923</v>
      </c>
      <c r="I25" s="20">
        <f>F25-INDEX($F$4:$F$841,MATCH(D25,$D$4:$D$841,0))</f>
        <v>0.0058680555555555534</v>
      </c>
    </row>
    <row r="26" spans="1:9" s="12" customFormat="1" ht="15" customHeight="1">
      <c r="A26" s="13">
        <v>23</v>
      </c>
      <c r="B26" s="28" t="s">
        <v>97</v>
      </c>
      <c r="C26" s="28" t="s">
        <v>98</v>
      </c>
      <c r="D26" s="19" t="s">
        <v>35</v>
      </c>
      <c r="E26" s="28" t="s">
        <v>17</v>
      </c>
      <c r="F26" s="19" t="s">
        <v>99</v>
      </c>
      <c r="G26" s="19" t="str">
        <f t="shared" si="0"/>
        <v>4.41/km</v>
      </c>
      <c r="H26" s="20">
        <f t="shared" si="1"/>
        <v>0.008252314814814813</v>
      </c>
      <c r="I26" s="20">
        <f>F26-INDEX($F$4:$F$841,MATCH(D26,$D$4:$D$841,0))</f>
        <v>0.006006944444444443</v>
      </c>
    </row>
    <row r="27" spans="1:9" s="14" customFormat="1" ht="15" customHeight="1">
      <c r="A27" s="13">
        <v>24</v>
      </c>
      <c r="B27" s="28" t="s">
        <v>100</v>
      </c>
      <c r="C27" s="28" t="s">
        <v>101</v>
      </c>
      <c r="D27" s="19" t="s">
        <v>102</v>
      </c>
      <c r="E27" s="28" t="s">
        <v>17</v>
      </c>
      <c r="F27" s="19" t="s">
        <v>103</v>
      </c>
      <c r="G27" s="19" t="str">
        <f t="shared" si="0"/>
        <v>4.48/km</v>
      </c>
      <c r="H27" s="20">
        <f t="shared" si="1"/>
        <v>0.009027777777777777</v>
      </c>
      <c r="I27" s="20">
        <f>F27-INDEX($F$4:$F$841,MATCH(D27,$D$4:$D$841,0))</f>
        <v>0</v>
      </c>
    </row>
    <row r="28" spans="1:9" s="12" customFormat="1" ht="15" customHeight="1">
      <c r="A28" s="13">
        <v>25</v>
      </c>
      <c r="B28" s="28" t="s">
        <v>104</v>
      </c>
      <c r="C28" s="28" t="s">
        <v>105</v>
      </c>
      <c r="D28" s="19" t="s">
        <v>106</v>
      </c>
      <c r="E28" s="28" t="s">
        <v>107</v>
      </c>
      <c r="F28" s="19" t="s">
        <v>108</v>
      </c>
      <c r="G28" s="19" t="str">
        <f t="shared" si="0"/>
        <v>4.49/km</v>
      </c>
      <c r="H28" s="20">
        <f t="shared" si="1"/>
        <v>0.009074074074074068</v>
      </c>
      <c r="I28" s="20">
        <f>F28-INDEX($F$4:$F$841,MATCH(D28,$D$4:$D$841,0))</f>
        <v>0</v>
      </c>
    </row>
    <row r="29" spans="1:9" s="12" customFormat="1" ht="15" customHeight="1">
      <c r="A29" s="13">
        <v>26</v>
      </c>
      <c r="B29" s="28" t="s">
        <v>109</v>
      </c>
      <c r="C29" s="28" t="s">
        <v>110</v>
      </c>
      <c r="D29" s="19" t="s">
        <v>102</v>
      </c>
      <c r="E29" s="28" t="s">
        <v>17</v>
      </c>
      <c r="F29" s="19" t="s">
        <v>111</v>
      </c>
      <c r="G29" s="19" t="str">
        <f t="shared" si="0"/>
        <v>5.01/km</v>
      </c>
      <c r="H29" s="20">
        <f t="shared" si="1"/>
        <v>0.01037037037037037</v>
      </c>
      <c r="I29" s="20">
        <f>F29-INDEX($F$4:$F$841,MATCH(D29,$D$4:$D$841,0))</f>
        <v>0.0013425925925925931</v>
      </c>
    </row>
    <row r="30" spans="1:9" s="12" customFormat="1" ht="15" customHeight="1">
      <c r="A30" s="13">
        <v>27</v>
      </c>
      <c r="B30" s="28" t="s">
        <v>112</v>
      </c>
      <c r="C30" s="28" t="s">
        <v>113</v>
      </c>
      <c r="D30" s="19" t="s">
        <v>30</v>
      </c>
      <c r="E30" s="28" t="s">
        <v>17</v>
      </c>
      <c r="F30" s="19" t="s">
        <v>114</v>
      </c>
      <c r="G30" s="19" t="str">
        <f t="shared" si="0"/>
        <v>5.03/km</v>
      </c>
      <c r="H30" s="20">
        <f t="shared" si="1"/>
        <v>0.010601851851851848</v>
      </c>
      <c r="I30" s="20">
        <f>F30-INDEX($F$4:$F$841,MATCH(D30,$D$4:$D$841,0))</f>
        <v>0.010173611111111109</v>
      </c>
    </row>
    <row r="31" spans="1:9" s="12" customFormat="1" ht="15" customHeight="1">
      <c r="A31" s="13">
        <v>28</v>
      </c>
      <c r="B31" s="28" t="s">
        <v>115</v>
      </c>
      <c r="C31" s="28" t="s">
        <v>38</v>
      </c>
      <c r="D31" s="19" t="s">
        <v>30</v>
      </c>
      <c r="E31" s="28" t="s">
        <v>184</v>
      </c>
      <c r="F31" s="19" t="s">
        <v>116</v>
      </c>
      <c r="G31" s="19" t="str">
        <f t="shared" si="0"/>
        <v>5.06/km</v>
      </c>
      <c r="H31" s="20">
        <f t="shared" si="1"/>
        <v>0.010833333333333334</v>
      </c>
      <c r="I31" s="20">
        <f>F31-INDEX($F$4:$F$841,MATCH(D31,$D$4:$D$841,0))</f>
        <v>0.010405092592592594</v>
      </c>
    </row>
    <row r="32" spans="1:9" s="12" customFormat="1" ht="15" customHeight="1">
      <c r="A32" s="13">
        <v>29</v>
      </c>
      <c r="B32" s="28" t="s">
        <v>117</v>
      </c>
      <c r="C32" s="28" t="s">
        <v>118</v>
      </c>
      <c r="D32" s="19" t="s">
        <v>55</v>
      </c>
      <c r="E32" s="28" t="s">
        <v>119</v>
      </c>
      <c r="F32" s="19" t="s">
        <v>120</v>
      </c>
      <c r="G32" s="19" t="str">
        <f t="shared" si="0"/>
        <v>5.06/km</v>
      </c>
      <c r="H32" s="20">
        <f aca="true" t="shared" si="2" ref="H32:H51">F32-$F$4</f>
        <v>0.010868055555555554</v>
      </c>
      <c r="I32" s="20">
        <f>F32-INDEX($F$4:$F$841,MATCH(D32,$D$4:$D$841,0))</f>
        <v>0.005520833333333339</v>
      </c>
    </row>
    <row r="33" spans="1:9" s="12" customFormat="1" ht="15" customHeight="1">
      <c r="A33" s="13">
        <v>30</v>
      </c>
      <c r="B33" s="28" t="s">
        <v>121</v>
      </c>
      <c r="C33" s="28" t="s">
        <v>122</v>
      </c>
      <c r="D33" s="19" t="s">
        <v>106</v>
      </c>
      <c r="E33" s="28" t="s">
        <v>123</v>
      </c>
      <c r="F33" s="19" t="s">
        <v>124</v>
      </c>
      <c r="G33" s="19" t="str">
        <f t="shared" si="0"/>
        <v>5.16/km</v>
      </c>
      <c r="H33" s="20">
        <f t="shared" si="2"/>
        <v>0.011921296296296291</v>
      </c>
      <c r="I33" s="20">
        <f>F33-INDEX($F$4:$F$841,MATCH(D33,$D$4:$D$841,0))</f>
        <v>0.002847222222222223</v>
      </c>
    </row>
    <row r="34" spans="1:9" s="12" customFormat="1" ht="15" customHeight="1">
      <c r="A34" s="13">
        <v>31</v>
      </c>
      <c r="B34" s="28" t="s">
        <v>125</v>
      </c>
      <c r="C34" s="28" t="s">
        <v>126</v>
      </c>
      <c r="D34" s="19" t="s">
        <v>127</v>
      </c>
      <c r="E34" s="28" t="s">
        <v>128</v>
      </c>
      <c r="F34" s="19" t="s">
        <v>129</v>
      </c>
      <c r="G34" s="19" t="str">
        <f t="shared" si="0"/>
        <v>5.20/km</v>
      </c>
      <c r="H34" s="20">
        <f t="shared" si="2"/>
        <v>0.01233796296296296</v>
      </c>
      <c r="I34" s="20">
        <f>F34-INDEX($F$4:$F$841,MATCH(D34,$D$4:$D$841,0))</f>
        <v>0</v>
      </c>
    </row>
    <row r="35" spans="1:9" s="12" customFormat="1" ht="15" customHeight="1">
      <c r="A35" s="13">
        <v>32</v>
      </c>
      <c r="B35" s="28" t="s">
        <v>130</v>
      </c>
      <c r="C35" s="28" t="s">
        <v>131</v>
      </c>
      <c r="D35" s="19" t="s">
        <v>55</v>
      </c>
      <c r="E35" s="28" t="s">
        <v>107</v>
      </c>
      <c r="F35" s="19" t="s">
        <v>132</v>
      </c>
      <c r="G35" s="19" t="str">
        <f t="shared" si="0"/>
        <v>5.21/km</v>
      </c>
      <c r="H35" s="20">
        <f t="shared" si="2"/>
        <v>0.01247685185185185</v>
      </c>
      <c r="I35" s="20">
        <f>F35-INDEX($F$4:$F$841,MATCH(D35,$D$4:$D$841,0))</f>
        <v>0.007129629629629635</v>
      </c>
    </row>
    <row r="36" spans="1:9" s="12" customFormat="1" ht="15" customHeight="1">
      <c r="A36" s="13">
        <v>33</v>
      </c>
      <c r="B36" s="28" t="s">
        <v>133</v>
      </c>
      <c r="C36" s="28" t="s">
        <v>110</v>
      </c>
      <c r="D36" s="19" t="s">
        <v>30</v>
      </c>
      <c r="E36" s="28" t="s">
        <v>134</v>
      </c>
      <c r="F36" s="19" t="s">
        <v>135</v>
      </c>
      <c r="G36" s="19" t="str">
        <f t="shared" si="0"/>
        <v>5.23/km</v>
      </c>
      <c r="H36" s="20">
        <f t="shared" si="2"/>
        <v>0.01261574074074074</v>
      </c>
      <c r="I36" s="20">
        <f>F36-INDEX($F$4:$F$841,MATCH(D36,$D$4:$D$841,0))</f>
        <v>0.0121875</v>
      </c>
    </row>
    <row r="37" spans="1:9" s="12" customFormat="1" ht="15" customHeight="1">
      <c r="A37" s="13">
        <v>34</v>
      </c>
      <c r="B37" s="28" t="s">
        <v>136</v>
      </c>
      <c r="C37" s="28" t="s">
        <v>137</v>
      </c>
      <c r="D37" s="19" t="s">
        <v>16</v>
      </c>
      <c r="E37" s="28" t="s">
        <v>17</v>
      </c>
      <c r="F37" s="19" t="s">
        <v>138</v>
      </c>
      <c r="G37" s="19" t="str">
        <f t="shared" si="0"/>
        <v>5.32/km</v>
      </c>
      <c r="H37" s="20">
        <f t="shared" si="2"/>
        <v>0.013587962962962961</v>
      </c>
      <c r="I37" s="20">
        <f>F37-INDEX($F$4:$F$841,MATCH(D37,$D$4:$D$841,0))</f>
        <v>0.013587962962962961</v>
      </c>
    </row>
    <row r="38" spans="1:9" s="12" customFormat="1" ht="15" customHeight="1">
      <c r="A38" s="13">
        <v>35</v>
      </c>
      <c r="B38" s="28" t="s">
        <v>139</v>
      </c>
      <c r="C38" s="28" t="s">
        <v>140</v>
      </c>
      <c r="D38" s="19" t="s">
        <v>102</v>
      </c>
      <c r="E38" s="28" t="s">
        <v>17</v>
      </c>
      <c r="F38" s="19" t="s">
        <v>141</v>
      </c>
      <c r="G38" s="19" t="str">
        <f t="shared" si="0"/>
        <v>5.40/km</v>
      </c>
      <c r="H38" s="20">
        <f t="shared" si="2"/>
        <v>0.01440972222222222</v>
      </c>
      <c r="I38" s="20">
        <f>F38-INDEX($F$4:$F$841,MATCH(D38,$D$4:$D$841,0))</f>
        <v>0.005381944444444443</v>
      </c>
    </row>
    <row r="39" spans="1:9" s="12" customFormat="1" ht="15" customHeight="1">
      <c r="A39" s="13">
        <v>36</v>
      </c>
      <c r="B39" s="28" t="s">
        <v>142</v>
      </c>
      <c r="C39" s="28" t="s">
        <v>143</v>
      </c>
      <c r="D39" s="19" t="s">
        <v>144</v>
      </c>
      <c r="E39" s="28" t="s">
        <v>107</v>
      </c>
      <c r="F39" s="19" t="s">
        <v>145</v>
      </c>
      <c r="G39" s="19" t="str">
        <f t="shared" si="0"/>
        <v>5.44/km</v>
      </c>
      <c r="H39" s="20">
        <f t="shared" si="2"/>
        <v>0.014884259259259257</v>
      </c>
      <c r="I39" s="20">
        <f>F39-INDEX($F$4:$F$841,MATCH(D39,$D$4:$D$841,0))</f>
        <v>0</v>
      </c>
    </row>
    <row r="40" spans="1:9" s="12" customFormat="1" ht="15" customHeight="1">
      <c r="A40" s="13">
        <v>37</v>
      </c>
      <c r="B40" s="28" t="s">
        <v>146</v>
      </c>
      <c r="C40" s="28" t="s">
        <v>147</v>
      </c>
      <c r="D40" s="19" t="s">
        <v>58</v>
      </c>
      <c r="E40" s="28" t="s">
        <v>148</v>
      </c>
      <c r="F40" s="19" t="s">
        <v>149</v>
      </c>
      <c r="G40" s="19" t="str">
        <f t="shared" si="0"/>
        <v>5.50/km</v>
      </c>
      <c r="H40" s="20">
        <f t="shared" si="2"/>
        <v>0.01545138888888889</v>
      </c>
      <c r="I40" s="20">
        <f>F40-INDEX($F$4:$F$841,MATCH(D40,$D$4:$D$841,0))</f>
        <v>0.009780092592592594</v>
      </c>
    </row>
    <row r="41" spans="1:9" s="12" customFormat="1" ht="15" customHeight="1">
      <c r="A41" s="13">
        <v>38</v>
      </c>
      <c r="B41" s="28" t="s">
        <v>150</v>
      </c>
      <c r="C41" s="28" t="s">
        <v>24</v>
      </c>
      <c r="D41" s="19" t="s">
        <v>55</v>
      </c>
      <c r="E41" s="28" t="s">
        <v>128</v>
      </c>
      <c r="F41" s="19" t="s">
        <v>151</v>
      </c>
      <c r="G41" s="19" t="str">
        <f t="shared" si="0"/>
        <v>5.51/km</v>
      </c>
      <c r="H41" s="20">
        <f t="shared" si="2"/>
        <v>0.015520833333333331</v>
      </c>
      <c r="I41" s="20">
        <f>F41-INDEX($F$4:$F$841,MATCH(D41,$D$4:$D$841,0))</f>
        <v>0.010173611111111116</v>
      </c>
    </row>
    <row r="42" spans="1:9" s="12" customFormat="1" ht="15" customHeight="1">
      <c r="A42" s="13">
        <v>39</v>
      </c>
      <c r="B42" s="28" t="s">
        <v>152</v>
      </c>
      <c r="C42" s="28" t="s">
        <v>153</v>
      </c>
      <c r="D42" s="19" t="s">
        <v>154</v>
      </c>
      <c r="E42" s="28" t="s">
        <v>155</v>
      </c>
      <c r="F42" s="19" t="s">
        <v>156</v>
      </c>
      <c r="G42" s="19" t="str">
        <f t="shared" si="0"/>
        <v>5.54/km</v>
      </c>
      <c r="H42" s="20">
        <f t="shared" si="2"/>
        <v>0.01585648148148148</v>
      </c>
      <c r="I42" s="20">
        <f>F42-INDEX($F$4:$F$841,MATCH(D42,$D$4:$D$841,0))</f>
        <v>0</v>
      </c>
    </row>
    <row r="43" spans="1:9" s="12" customFormat="1" ht="15" customHeight="1">
      <c r="A43" s="13">
        <v>40</v>
      </c>
      <c r="B43" s="28" t="s">
        <v>157</v>
      </c>
      <c r="C43" s="28" t="s">
        <v>158</v>
      </c>
      <c r="D43" s="19" t="s">
        <v>106</v>
      </c>
      <c r="E43" s="28" t="s">
        <v>159</v>
      </c>
      <c r="F43" s="19" t="s">
        <v>160</v>
      </c>
      <c r="G43" s="19" t="str">
        <f t="shared" si="0"/>
        <v>6.03/km</v>
      </c>
      <c r="H43" s="20">
        <f t="shared" si="2"/>
        <v>0.016770833333333332</v>
      </c>
      <c r="I43" s="20">
        <f>F43-INDEX($F$4:$F$841,MATCH(D43,$D$4:$D$841,0))</f>
        <v>0.007696759259259264</v>
      </c>
    </row>
    <row r="44" spans="1:9" s="12" customFormat="1" ht="15" customHeight="1">
      <c r="A44" s="13">
        <v>41</v>
      </c>
      <c r="B44" s="28" t="s">
        <v>161</v>
      </c>
      <c r="C44" s="28" t="s">
        <v>34</v>
      </c>
      <c r="D44" s="19" t="s">
        <v>162</v>
      </c>
      <c r="E44" s="28" t="s">
        <v>107</v>
      </c>
      <c r="F44" s="19" t="s">
        <v>163</v>
      </c>
      <c r="G44" s="19" t="str">
        <f t="shared" si="0"/>
        <v>6.30/km</v>
      </c>
      <c r="H44" s="20">
        <f t="shared" si="2"/>
        <v>0.019618055555555555</v>
      </c>
      <c r="I44" s="20">
        <f>F44-INDEX($F$4:$F$841,MATCH(D44,$D$4:$D$841,0))</f>
        <v>0</v>
      </c>
    </row>
    <row r="45" spans="1:9" s="12" customFormat="1" ht="15" customHeight="1">
      <c r="A45" s="13">
        <v>42</v>
      </c>
      <c r="B45" s="28" t="s">
        <v>164</v>
      </c>
      <c r="C45" s="28" t="s">
        <v>165</v>
      </c>
      <c r="D45" s="19" t="s">
        <v>55</v>
      </c>
      <c r="E45" s="28" t="s">
        <v>17</v>
      </c>
      <c r="F45" s="19" t="s">
        <v>166</v>
      </c>
      <c r="G45" s="19" t="str">
        <f t="shared" si="0"/>
        <v>6.33/km</v>
      </c>
      <c r="H45" s="20">
        <f t="shared" si="2"/>
        <v>0.019965277777777776</v>
      </c>
      <c r="I45" s="20">
        <f>F45-INDEX($F$4:$F$841,MATCH(D45,$D$4:$D$841,0))</f>
        <v>0.014618055555555561</v>
      </c>
    </row>
    <row r="46" spans="1:9" s="12" customFormat="1" ht="15" customHeight="1">
      <c r="A46" s="13">
        <v>43</v>
      </c>
      <c r="B46" s="28" t="s">
        <v>167</v>
      </c>
      <c r="C46" s="28" t="s">
        <v>131</v>
      </c>
      <c r="D46" s="19" t="s">
        <v>55</v>
      </c>
      <c r="E46" s="28" t="s">
        <v>71</v>
      </c>
      <c r="F46" s="19" t="s">
        <v>168</v>
      </c>
      <c r="G46" s="19" t="str">
        <f t="shared" si="0"/>
        <v>6.34/km</v>
      </c>
      <c r="H46" s="20">
        <f t="shared" si="2"/>
        <v>0.019999999999999997</v>
      </c>
      <c r="I46" s="20">
        <f>F46-INDEX($F$4:$F$841,MATCH(D46,$D$4:$D$841,0))</f>
        <v>0.014652777777777782</v>
      </c>
    </row>
    <row r="47" spans="1:9" s="12" customFormat="1" ht="15" customHeight="1">
      <c r="A47" s="13">
        <v>44</v>
      </c>
      <c r="B47" s="28" t="s">
        <v>169</v>
      </c>
      <c r="C47" s="28" t="s">
        <v>170</v>
      </c>
      <c r="D47" s="19" t="s">
        <v>171</v>
      </c>
      <c r="E47" s="28" t="s">
        <v>107</v>
      </c>
      <c r="F47" s="19" t="s">
        <v>172</v>
      </c>
      <c r="G47" s="19" t="str">
        <f t="shared" si="0"/>
        <v>6.43/km</v>
      </c>
      <c r="H47" s="20">
        <f t="shared" si="2"/>
        <v>0.0209837962962963</v>
      </c>
      <c r="I47" s="20">
        <f>F47-INDEX($F$4:$F$841,MATCH(D47,$D$4:$D$841,0))</f>
        <v>0</v>
      </c>
    </row>
    <row r="48" spans="1:9" s="12" customFormat="1" ht="15" customHeight="1">
      <c r="A48" s="13">
        <v>45</v>
      </c>
      <c r="B48" s="28" t="s">
        <v>173</v>
      </c>
      <c r="C48" s="28" t="s">
        <v>174</v>
      </c>
      <c r="D48" s="19" t="s">
        <v>127</v>
      </c>
      <c r="E48" s="28" t="s">
        <v>63</v>
      </c>
      <c r="F48" s="19" t="s">
        <v>175</v>
      </c>
      <c r="G48" s="19" t="str">
        <f t="shared" si="0"/>
        <v>6.55/km</v>
      </c>
      <c r="H48" s="20">
        <f t="shared" si="2"/>
        <v>0.022210648148148146</v>
      </c>
      <c r="I48" s="20">
        <f>F48-INDEX($F$4:$F$841,MATCH(D48,$D$4:$D$841,0))</f>
        <v>0.009872685185185186</v>
      </c>
    </row>
    <row r="49" spans="1:9" s="12" customFormat="1" ht="15" customHeight="1">
      <c r="A49" s="13">
        <v>46</v>
      </c>
      <c r="B49" s="28" t="s">
        <v>61</v>
      </c>
      <c r="C49" s="28" t="s">
        <v>176</v>
      </c>
      <c r="D49" s="19" t="s">
        <v>89</v>
      </c>
      <c r="E49" s="28" t="s">
        <v>63</v>
      </c>
      <c r="F49" s="19" t="s">
        <v>177</v>
      </c>
      <c r="G49" s="19" t="str">
        <f t="shared" si="0"/>
        <v>7.56/km</v>
      </c>
      <c r="H49" s="20">
        <f t="shared" si="2"/>
        <v>0.028564814814814814</v>
      </c>
      <c r="I49" s="20">
        <f>F49-INDEX($F$4:$F$841,MATCH(D49,$D$4:$D$841,0))</f>
        <v>0.020555555555555556</v>
      </c>
    </row>
    <row r="50" spans="1:9" s="12" customFormat="1" ht="15" customHeight="1">
      <c r="A50" s="13">
        <v>47</v>
      </c>
      <c r="B50" s="28" t="s">
        <v>178</v>
      </c>
      <c r="C50" s="28" t="s">
        <v>20</v>
      </c>
      <c r="D50" s="19" t="s">
        <v>102</v>
      </c>
      <c r="E50" s="28" t="s">
        <v>179</v>
      </c>
      <c r="F50" s="19" t="s">
        <v>180</v>
      </c>
      <c r="G50" s="19" t="str">
        <f t="shared" si="0"/>
        <v>9.03/km</v>
      </c>
      <c r="H50" s="20">
        <f t="shared" si="2"/>
        <v>0.03560185185185185</v>
      </c>
      <c r="I50" s="20">
        <f>F50-INDEX($F$4:$F$841,MATCH(D50,$D$4:$D$841,0))</f>
        <v>0.026574074074074073</v>
      </c>
    </row>
    <row r="51" spans="1:9" s="12" customFormat="1" ht="15" customHeight="1">
      <c r="A51" s="15">
        <v>48</v>
      </c>
      <c r="B51" s="29" t="s">
        <v>181</v>
      </c>
      <c r="C51" s="29" t="s">
        <v>182</v>
      </c>
      <c r="D51" s="21" t="s">
        <v>162</v>
      </c>
      <c r="E51" s="29" t="s">
        <v>183</v>
      </c>
      <c r="F51" s="21" t="s">
        <v>180</v>
      </c>
      <c r="G51" s="21" t="str">
        <f t="shared" si="0"/>
        <v>9.03/km</v>
      </c>
      <c r="H51" s="22">
        <f t="shared" si="2"/>
        <v>0.03560185185185185</v>
      </c>
      <c r="I51" s="22">
        <f>F51-INDEX($F$4:$F$841,MATCH(D51,$D$4:$D$841,0))</f>
        <v>0.015983796296296295</v>
      </c>
    </row>
  </sheetData>
  <sheetProtection/>
  <autoFilter ref="A3:I5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5" t="str">
        <f>Individuale!A1</f>
        <v>Trofeo Bar del Secolo 4ª edizione</v>
      </c>
      <c r="B1" s="25"/>
      <c r="C1" s="25"/>
    </row>
    <row r="2" spans="1:3" ht="33" customHeight="1">
      <c r="A2" s="26" t="str">
        <f>Individuale!A2&amp;" km. "&amp;Individuale!I2</f>
        <v>Vazia (RI) Italia - Domenica 28/08/2011 km. 9</v>
      </c>
      <c r="B2" s="26"/>
      <c r="C2" s="26"/>
    </row>
    <row r="3" spans="1:3" ht="24.75" customHeight="1">
      <c r="A3" s="16" t="s">
        <v>1</v>
      </c>
      <c r="B3" s="9" t="s">
        <v>5</v>
      </c>
      <c r="C3" s="9" t="s">
        <v>10</v>
      </c>
    </row>
    <row r="4" spans="1:3" ht="15" customHeight="1">
      <c r="A4" s="17">
        <v>1</v>
      </c>
      <c r="B4" s="38" t="s">
        <v>17</v>
      </c>
      <c r="C4" s="42">
        <v>12</v>
      </c>
    </row>
    <row r="5" spans="1:3" ht="15" customHeight="1">
      <c r="A5" s="19">
        <v>2</v>
      </c>
      <c r="B5" s="39" t="s">
        <v>107</v>
      </c>
      <c r="C5" s="43">
        <v>5</v>
      </c>
    </row>
    <row r="6" spans="1:3" ht="15" customHeight="1">
      <c r="A6" s="19">
        <v>3</v>
      </c>
      <c r="B6" s="39" t="s">
        <v>63</v>
      </c>
      <c r="C6" s="43">
        <v>4</v>
      </c>
    </row>
    <row r="7" spans="1:3" ht="15" customHeight="1">
      <c r="A7" s="32">
        <v>4</v>
      </c>
      <c r="B7" s="45" t="s">
        <v>11</v>
      </c>
      <c r="C7" s="46">
        <v>2</v>
      </c>
    </row>
    <row r="8" spans="1:3" ht="15" customHeight="1">
      <c r="A8" s="19">
        <v>5</v>
      </c>
      <c r="B8" s="39" t="s">
        <v>75</v>
      </c>
      <c r="C8" s="43">
        <v>2</v>
      </c>
    </row>
    <row r="9" spans="1:3" ht="15" customHeight="1">
      <c r="A9" s="19">
        <v>6</v>
      </c>
      <c r="B9" s="39" t="s">
        <v>26</v>
      </c>
      <c r="C9" s="43">
        <v>2</v>
      </c>
    </row>
    <row r="10" spans="1:3" ht="15" customHeight="1">
      <c r="A10" s="19">
        <v>7</v>
      </c>
      <c r="B10" s="39" t="s">
        <v>71</v>
      </c>
      <c r="C10" s="43">
        <v>2</v>
      </c>
    </row>
    <row r="11" spans="1:3" ht="15" customHeight="1">
      <c r="A11" s="19">
        <v>8</v>
      </c>
      <c r="B11" s="39" t="s">
        <v>128</v>
      </c>
      <c r="C11" s="43">
        <v>2</v>
      </c>
    </row>
    <row r="12" spans="1:3" ht="15" customHeight="1">
      <c r="A12" s="19">
        <v>9</v>
      </c>
      <c r="B12" s="39" t="s">
        <v>45</v>
      </c>
      <c r="C12" s="43">
        <v>2</v>
      </c>
    </row>
    <row r="13" spans="1:3" ht="15" customHeight="1">
      <c r="A13" s="19">
        <v>10</v>
      </c>
      <c r="B13" s="39" t="s">
        <v>49</v>
      </c>
      <c r="C13" s="43">
        <v>1</v>
      </c>
    </row>
    <row r="14" spans="1:3" ht="15" customHeight="1">
      <c r="A14" s="19">
        <v>11</v>
      </c>
      <c r="B14" s="39" t="s">
        <v>59</v>
      </c>
      <c r="C14" s="43">
        <v>1</v>
      </c>
    </row>
    <row r="15" spans="1:3" ht="15" customHeight="1">
      <c r="A15" s="19">
        <v>12</v>
      </c>
      <c r="B15" s="39" t="s">
        <v>123</v>
      </c>
      <c r="C15" s="43">
        <v>1</v>
      </c>
    </row>
    <row r="16" spans="1:3" ht="15" customHeight="1">
      <c r="A16" s="19">
        <v>13</v>
      </c>
      <c r="B16" s="39" t="s">
        <v>155</v>
      </c>
      <c r="C16" s="43">
        <v>1</v>
      </c>
    </row>
    <row r="17" spans="1:3" ht="15" customHeight="1">
      <c r="A17" s="19">
        <v>14</v>
      </c>
      <c r="B17" s="39" t="s">
        <v>159</v>
      </c>
      <c r="C17" s="43">
        <v>1</v>
      </c>
    </row>
    <row r="18" spans="1:3" ht="15" customHeight="1">
      <c r="A18" s="19">
        <v>15</v>
      </c>
      <c r="B18" s="39" t="s">
        <v>21</v>
      </c>
      <c r="C18" s="43">
        <v>1</v>
      </c>
    </row>
    <row r="19" spans="1:3" ht="15" customHeight="1">
      <c r="A19" s="19">
        <v>16</v>
      </c>
      <c r="B19" s="39" t="s">
        <v>134</v>
      </c>
      <c r="C19" s="43">
        <v>1</v>
      </c>
    </row>
    <row r="20" spans="1:3" ht="15" customHeight="1">
      <c r="A20" s="19">
        <v>17</v>
      </c>
      <c r="B20" s="39" t="s">
        <v>68</v>
      </c>
      <c r="C20" s="43">
        <v>1</v>
      </c>
    </row>
    <row r="21" spans="1:3" ht="15" customHeight="1">
      <c r="A21" s="19">
        <v>18</v>
      </c>
      <c r="B21" s="39" t="s">
        <v>79</v>
      </c>
      <c r="C21" s="43">
        <v>1</v>
      </c>
    </row>
    <row r="22" spans="1:3" ht="15" customHeight="1">
      <c r="A22" s="19">
        <v>19</v>
      </c>
      <c r="B22" s="39" t="s">
        <v>184</v>
      </c>
      <c r="C22" s="43">
        <v>1</v>
      </c>
    </row>
    <row r="23" spans="1:3" ht="15" customHeight="1">
      <c r="A23" s="19">
        <v>20</v>
      </c>
      <c r="B23" s="39" t="s">
        <v>119</v>
      </c>
      <c r="C23" s="43">
        <v>1</v>
      </c>
    </row>
    <row r="24" spans="1:3" ht="15" customHeight="1">
      <c r="A24" s="19">
        <v>21</v>
      </c>
      <c r="B24" s="39" t="s">
        <v>148</v>
      </c>
      <c r="C24" s="43">
        <v>1</v>
      </c>
    </row>
    <row r="25" spans="1:3" ht="15" customHeight="1">
      <c r="A25" s="19">
        <v>22</v>
      </c>
      <c r="B25" s="39" t="s">
        <v>31</v>
      </c>
      <c r="C25" s="43">
        <v>1</v>
      </c>
    </row>
    <row r="26" spans="1:3" ht="15" customHeight="1">
      <c r="A26" s="19">
        <v>23</v>
      </c>
      <c r="B26" s="39" t="s">
        <v>179</v>
      </c>
      <c r="C26" s="43">
        <v>1</v>
      </c>
    </row>
    <row r="27" spans="1:3" ht="15" customHeight="1">
      <c r="A27" s="40">
        <v>24</v>
      </c>
      <c r="B27" s="41" t="s">
        <v>183</v>
      </c>
      <c r="C27" s="4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2011-09-01T09:55:37Z</dcterms:created>
  <dcterms:modified xsi:type="dcterms:W3CDTF">2011-09-01T10:03:39Z</dcterms:modified>
  <cp:category/>
  <cp:version/>
  <cp:contentType/>
  <cp:contentStatus/>
</cp:coreProperties>
</file>