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'Individuale'!$A$3:$I$113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<sst xmlns="http://schemas.openxmlformats.org/spreadsheetml/2006/main" count="494" uniqueCount="240">
  <si>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</si>
  <si>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</si>
  <si>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</si>
  <si>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</si>
  <si>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</si>
  <si>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</si>
  <si>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</si>
  <si>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</si>
  <si>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</si>
  <si>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</si>
  <si>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</si>
  <si>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Solidarietà</t>
  </si>
  <si>
    <t>Ivanyuk</t>
  </si>
  <si>
    <t>Oleh</t>
  </si>
  <si>
    <t>M_A20</t>
  </si>
  <si>
    <t>A.S.D. Running Evolution</t>
  </si>
  <si>
    <t>Soufyane</t>
  </si>
  <si>
    <t>El Fadil</t>
  </si>
  <si>
    <t>M_C30</t>
  </si>
  <si>
    <t>Colleferro Atletica</t>
  </si>
  <si>
    <t>Papoccia</t>
  </si>
  <si>
    <t>Diego</t>
  </si>
  <si>
    <t>M_D35</t>
  </si>
  <si>
    <t>Pod. Amatori Morolo</t>
  </si>
  <si>
    <t>Piermatteo</t>
  </si>
  <si>
    <t>Gianluca</t>
  </si>
  <si>
    <t>A.S.D.Mov.Sport. Bartolo Longo</t>
  </si>
  <si>
    <t>Gennaro</t>
  </si>
  <si>
    <t>M_E40</t>
  </si>
  <si>
    <t>La Recastello Radici Group</t>
  </si>
  <si>
    <t>Barbato</t>
  </si>
  <si>
    <t>Romualdo</t>
  </si>
  <si>
    <t>A.S.D. Napoli Nord Marathon</t>
  </si>
  <si>
    <t>Corsetti</t>
  </si>
  <si>
    <t>Davide</t>
  </si>
  <si>
    <t>Atletica Arce</t>
  </si>
  <si>
    <t>Luongo</t>
  </si>
  <si>
    <t>Antonio</t>
  </si>
  <si>
    <t>Fiamme Argento</t>
  </si>
  <si>
    <t>Pilla</t>
  </si>
  <si>
    <t>Marciano</t>
  </si>
  <si>
    <t>Atletica Venafro</t>
  </si>
  <si>
    <t>Di Manno</t>
  </si>
  <si>
    <t>Antonio Raffele</t>
  </si>
  <si>
    <t>Aprocis Runners Team</t>
  </si>
  <si>
    <t>Faiola</t>
  </si>
  <si>
    <t>Fabio</t>
  </si>
  <si>
    <t>Latina Runners</t>
  </si>
  <si>
    <t>Ambrosio</t>
  </si>
  <si>
    <t>Antimo</t>
  </si>
  <si>
    <t>M_H55</t>
  </si>
  <si>
    <t>Beltrone</t>
  </si>
  <si>
    <t>Emilio</t>
  </si>
  <si>
    <t>Altetica H2S</t>
  </si>
  <si>
    <t>Iaccarino</t>
  </si>
  <si>
    <t>Antonino</t>
  </si>
  <si>
    <t>Parisi</t>
  </si>
  <si>
    <t>Magno Roberto</t>
  </si>
  <si>
    <t>M_F45</t>
  </si>
  <si>
    <t>Pol. Ciociara Fava</t>
  </si>
  <si>
    <t>Caiazzo</t>
  </si>
  <si>
    <t>Carmela</t>
  </si>
  <si>
    <t>W_Unica</t>
  </si>
  <si>
    <t>Asd Atletica Gran Sasso</t>
  </si>
  <si>
    <t>Gionta</t>
  </si>
  <si>
    <t>Massimo</t>
  </si>
  <si>
    <t>Montanaro</t>
  </si>
  <si>
    <t>Francesco</t>
  </si>
  <si>
    <t>Asd Marathon Club Frattese</t>
  </si>
  <si>
    <t>Vanacore</t>
  </si>
  <si>
    <t>Annamaria</t>
  </si>
  <si>
    <t>S.S.D. Centro Ester Napoli Arl</t>
  </si>
  <si>
    <t>Ciccolella</t>
  </si>
  <si>
    <t>Luigi</t>
  </si>
  <si>
    <t>M_G50</t>
  </si>
  <si>
    <t>Poli Golfo</t>
  </si>
  <si>
    <t>Masella</t>
  </si>
  <si>
    <t>Enzo</t>
  </si>
  <si>
    <t>Atletica Monticellana</t>
  </si>
  <si>
    <t>Tomao</t>
  </si>
  <si>
    <t>Michele</t>
  </si>
  <si>
    <t>Capraro</t>
  </si>
  <si>
    <t>Guglielmo</t>
  </si>
  <si>
    <t>Farci</t>
  </si>
  <si>
    <t>Alberto</t>
  </si>
  <si>
    <t>Atl. Amatori Fiat Cassino</t>
  </si>
  <si>
    <t>Valletta</t>
  </si>
  <si>
    <t>Gaetano</t>
  </si>
  <si>
    <t>Tufani</t>
  </si>
  <si>
    <t>Roberto</t>
  </si>
  <si>
    <t>Rifondazione Podistica</t>
  </si>
  <si>
    <t>Vento</t>
  </si>
  <si>
    <t>Loredana</t>
  </si>
  <si>
    <t>Cus Roma</t>
  </si>
  <si>
    <t>Stravato</t>
  </si>
  <si>
    <t>Marco</t>
  </si>
  <si>
    <t>Ingrosso</t>
  </si>
  <si>
    <t>Giuseppe</t>
  </si>
  <si>
    <t>Olimpic Marina</t>
  </si>
  <si>
    <t>Fiorini</t>
  </si>
  <si>
    <t>Felice</t>
  </si>
  <si>
    <t>Atl. Castello Sora</t>
  </si>
  <si>
    <t>Santamaria</t>
  </si>
  <si>
    <t>Vincenzo</t>
  </si>
  <si>
    <t>Farina</t>
  </si>
  <si>
    <t>Nicola</t>
  </si>
  <si>
    <t>Vellucci</t>
  </si>
  <si>
    <t>Asd Podistica Questura Di Latina</t>
  </si>
  <si>
    <t>Pellegrino</t>
  </si>
  <si>
    <t>Alessandro</t>
  </si>
  <si>
    <t>Formicola</t>
  </si>
  <si>
    <t>Salvatore</t>
  </si>
  <si>
    <t>Deriu</t>
  </si>
  <si>
    <t>Agostino</t>
  </si>
  <si>
    <t>Longobardi</t>
  </si>
  <si>
    <t>Pierfrancesco</t>
  </si>
  <si>
    <t>Zarlenga</t>
  </si>
  <si>
    <t>Pietro</t>
  </si>
  <si>
    <t>G.S. Pizzeria Il Podista</t>
  </si>
  <si>
    <t>Cozzolino</t>
  </si>
  <si>
    <t>Mangiacapra</t>
  </si>
  <si>
    <t>Esposito</t>
  </si>
  <si>
    <t>Giovanni</t>
  </si>
  <si>
    <t>Palma</t>
  </si>
  <si>
    <t>Riccardo</t>
  </si>
  <si>
    <t>La Paglia</t>
  </si>
  <si>
    <t>Loreto</t>
  </si>
  <si>
    <t>Gallo</t>
  </si>
  <si>
    <t>Massimiliano</t>
  </si>
  <si>
    <t>Trani</t>
  </si>
  <si>
    <t>Benedetto</t>
  </si>
  <si>
    <t>De Castro</t>
  </si>
  <si>
    <t>Gianni</t>
  </si>
  <si>
    <t>Di Principe</t>
  </si>
  <si>
    <t>Patrizia</t>
  </si>
  <si>
    <t>Maltempo</t>
  </si>
  <si>
    <t>Ida</t>
  </si>
  <si>
    <t>Atl. Club Nautico Gaeta</t>
  </si>
  <si>
    <t>Lisi</t>
  </si>
  <si>
    <t>Magliocca</t>
  </si>
  <si>
    <t>Prestipino</t>
  </si>
  <si>
    <t>Paolo</t>
  </si>
  <si>
    <t>Atl. Cassano D'Adda</t>
  </si>
  <si>
    <t>Cristofano</t>
  </si>
  <si>
    <t>Mauro</t>
  </si>
  <si>
    <t>De Falco</t>
  </si>
  <si>
    <t>Ruggiero</t>
  </si>
  <si>
    <t>Muzzo</t>
  </si>
  <si>
    <t>Orazio</t>
  </si>
  <si>
    <t>Simonetti</t>
  </si>
  <si>
    <t>A.S.D. Podistica Pomigliano</t>
  </si>
  <si>
    <t>Giansanti</t>
  </si>
  <si>
    <t>Andrea</t>
  </si>
  <si>
    <t>Atletica Latina</t>
  </si>
  <si>
    <t>Arcione</t>
  </si>
  <si>
    <t>Iacobucci</t>
  </si>
  <si>
    <t>Osvaldo</t>
  </si>
  <si>
    <t>De Marco</t>
  </si>
  <si>
    <t>M_L65</t>
  </si>
  <si>
    <t>Mauriello</t>
  </si>
  <si>
    <t>Ads Family Running</t>
  </si>
  <si>
    <t>Mariorenzi</t>
  </si>
  <si>
    <t>Di Ponio</t>
  </si>
  <si>
    <t>Angelo</t>
  </si>
  <si>
    <t>Russo</t>
  </si>
  <si>
    <t>Forcina</t>
  </si>
  <si>
    <t>Fernando</t>
  </si>
  <si>
    <t>Venafro Sport Team</t>
  </si>
  <si>
    <t>Coppa</t>
  </si>
  <si>
    <t>Silvio</t>
  </si>
  <si>
    <t>Salera</t>
  </si>
  <si>
    <t>Aldo</t>
  </si>
  <si>
    <t>Fionda</t>
  </si>
  <si>
    <t>M_I60</t>
  </si>
  <si>
    <t>Marzano</t>
  </si>
  <si>
    <t>Castaldo</t>
  </si>
  <si>
    <t>A.S.D. Atl. Capua</t>
  </si>
  <si>
    <t>Ienco</t>
  </si>
  <si>
    <t>Domenico</t>
  </si>
  <si>
    <t>Landolfo</t>
  </si>
  <si>
    <t>Giustino</t>
  </si>
  <si>
    <t>Germani</t>
  </si>
  <si>
    <t>Rosario</t>
  </si>
  <si>
    <t>Ciappa</t>
  </si>
  <si>
    <t>Tommaso</t>
  </si>
  <si>
    <t>Altamura</t>
  </si>
  <si>
    <t>Sean</t>
  </si>
  <si>
    <t>Vozza</t>
  </si>
  <si>
    <t>Maria</t>
  </si>
  <si>
    <t>Rossi</t>
  </si>
  <si>
    <t>Asd Podistica Caserta</t>
  </si>
  <si>
    <t>Giannetti</t>
  </si>
  <si>
    <t>Nello</t>
  </si>
  <si>
    <t>De Rosa</t>
  </si>
  <si>
    <t>Solli</t>
  </si>
  <si>
    <t>Walter</t>
  </si>
  <si>
    <t>Atletica Ceccano</t>
  </si>
  <si>
    <t>D'Angelo</t>
  </si>
  <si>
    <t>Antonietta</t>
  </si>
  <si>
    <t>Tserkezupoulos</t>
  </si>
  <si>
    <t>Stamatios</t>
  </si>
  <si>
    <t>Uisp Latina</t>
  </si>
  <si>
    <t>Miro</t>
  </si>
  <si>
    <t>Abel</t>
  </si>
  <si>
    <t>Sorrentino</t>
  </si>
  <si>
    <t>Adaldo</t>
  </si>
  <si>
    <t>Elena</t>
  </si>
  <si>
    <t>Fretta</t>
  </si>
  <si>
    <t>Fiorella</t>
  </si>
  <si>
    <t>Mattos Dos Santos</t>
  </si>
  <si>
    <t>Luiz Amaro</t>
  </si>
  <si>
    <t>Giustina</t>
  </si>
  <si>
    <t>Henry</t>
  </si>
  <si>
    <t>Angelica</t>
  </si>
  <si>
    <t>Massa</t>
  </si>
  <si>
    <t>M_M70</t>
  </si>
  <si>
    <t>Di Carlo</t>
  </si>
  <si>
    <t>Antonella</t>
  </si>
  <si>
    <t>Carelli</t>
  </si>
  <si>
    <t>De Blasio</t>
  </si>
  <si>
    <t>Polsinelli</t>
  </si>
  <si>
    <t>Anna Felicita</t>
  </si>
  <si>
    <t>Di Siena</t>
  </si>
  <si>
    <t>A.S.C. Settecamini</t>
  </si>
  <si>
    <t>Morano</t>
  </si>
  <si>
    <t>Effuso</t>
  </si>
  <si>
    <t>Silvestre</t>
  </si>
  <si>
    <t>Circ.Canottieri Tevere Remo</t>
  </si>
  <si>
    <t>Patriarca</t>
  </si>
  <si>
    <t>Daniela</t>
  </si>
  <si>
    <t>Carbone</t>
  </si>
  <si>
    <t>Corbo</t>
  </si>
  <si>
    <t>Stellato</t>
  </si>
  <si>
    <t>Claudio</t>
  </si>
  <si>
    <t>Consolazio</t>
  </si>
  <si>
    <t>Maesano</t>
  </si>
  <si>
    <t>Montella</t>
  </si>
  <si>
    <t>A.S.D. Erco Sport</t>
  </si>
  <si>
    <t xml:space="preserve"> Giro delle Contrade</t>
  </si>
  <si>
    <t>Trivio di Formia (LT) Italia - Domenica 12/07/2009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</si>
</sst>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6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21" fontId="0" fillId="0" borderId="5" xfId="0" applyNumberFormat="1" applyFont="1" applyBorder="1" applyAlignment="1">
      <alignment horizontal="center" vertical="center"/>
    </xf>
    <xf numFmtId="21" fontId="0" fillId="0" borderId="3" xfId="0" applyNumberFormat="1" applyFont="1" applyBorder="1" applyAlignment="1">
      <alignment horizontal="center" vertical="center"/>
    </xf>
    <xf numFmtId="21" fontId="0" fillId="0" borderId="4" xfId="0" applyNumberFormat="1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21" fontId="13" fillId="0" borderId="3" xfId="0" applyNumberFormat="1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4" customWidth="1"/>
    <col min="6" max="6" width="10.140625" style="3" customWidth="1"/>
    <col min="7" max="9" width="10.140625" style="4" customWidth="1"/>
  </cols>
  <sheetData>
    <row r="1" spans="1:9" ht="24.75" customHeight="1" thickBot="1">
      <c r="A1" s="36" t="s">
        <v>238</v>
      </c>
      <c r="B1" s="36"/>
      <c r="C1" s="36"/>
      <c r="D1" s="36"/>
      <c r="E1" s="36"/>
      <c r="F1" s="36"/>
      <c r="G1" s="37"/>
      <c r="H1" s="37"/>
      <c r="I1" s="37"/>
    </row>
    <row r="2" spans="1:9" ht="24.75" customHeight="1" thickBot="1">
      <c r="A2" s="38" t="s">
        <v>239</v>
      </c>
      <c r="B2" s="39"/>
      <c r="C2" s="39"/>
      <c r="D2" s="39"/>
      <c r="E2" s="39"/>
      <c r="F2" s="39"/>
      <c r="G2" s="40"/>
      <c r="H2" s="5" t="s">
        <v>0</v>
      </c>
      <c r="I2" s="6">
        <v>8</v>
      </c>
    </row>
    <row r="3" spans="1:9" ht="37.5" customHeight="1" thickBot="1">
      <c r="A3" s="19" t="s">
        <v>1</v>
      </c>
      <c r="B3" s="12" t="s">
        <v>2</v>
      </c>
      <c r="C3" s="13" t="s">
        <v>3</v>
      </c>
      <c r="D3" s="13" t="s">
        <v>4</v>
      </c>
      <c r="E3" s="14" t="s">
        <v>5</v>
      </c>
      <c r="F3" s="15" t="s">
        <v>6</v>
      </c>
      <c r="G3" s="15" t="s">
        <v>7</v>
      </c>
      <c r="H3" s="15" t="s">
        <v>8</v>
      </c>
      <c r="I3" s="16" t="s">
        <v>9</v>
      </c>
    </row>
    <row r="4" spans="1:9" s="1" customFormat="1" ht="15" customHeight="1">
      <c r="A4" s="26">
        <v>1</v>
      </c>
      <c r="B4" s="22" t="s">
        <v>12</v>
      </c>
      <c r="C4" s="22" t="s">
        <v>13</v>
      </c>
      <c r="D4" s="23" t="s">
        <v>14</v>
      </c>
      <c r="E4" s="22" t="s">
        <v>15</v>
      </c>
      <c r="F4" s="27">
        <v>0.017685185185185182</v>
      </c>
      <c r="G4" s="23" t="str">
        <f aca="true" t="shared" si="0" ref="G4:G67">TEXT(INT((HOUR(F4)*3600+MINUTE(F4)*60+SECOND(F4))/$I$2/60),"0")&amp;"."&amp;TEXT(MOD((HOUR(F4)*3600+MINUTE(F4)*60+SECOND(F4))/$I$2,60),"00")&amp;"/km"</f>
        <v>3.11/km</v>
      </c>
      <c r="H4" s="9">
        <f aca="true" t="shared" si="1" ref="H4:H28">F4-$F$4</f>
        <v>0</v>
      </c>
      <c r="I4" s="9">
        <f>F4-INDEX($F$4:$F$859,MATCH(D4,$D$4:$D$859,0))</f>
        <v>0</v>
      </c>
    </row>
    <row r="5" spans="1:9" s="1" customFormat="1" ht="15" customHeight="1">
      <c r="A5" s="20">
        <v>2</v>
      </c>
      <c r="B5" s="24" t="s">
        <v>16</v>
      </c>
      <c r="C5" s="24" t="s">
        <v>17</v>
      </c>
      <c r="D5" s="7" t="s">
        <v>18</v>
      </c>
      <c r="E5" s="24" t="s">
        <v>19</v>
      </c>
      <c r="F5" s="28">
        <v>0.018310185185185186</v>
      </c>
      <c r="G5" s="7" t="str">
        <f t="shared" si="0"/>
        <v>3.18/km</v>
      </c>
      <c r="H5" s="10">
        <f t="shared" si="1"/>
        <v>0.000625000000000004</v>
      </c>
      <c r="I5" s="10">
        <f>F5-INDEX($F$4:$F$859,MATCH(D5,$D$4:$D$859,0))</f>
        <v>0</v>
      </c>
    </row>
    <row r="6" spans="1:9" s="1" customFormat="1" ht="15" customHeight="1">
      <c r="A6" s="20">
        <v>3</v>
      </c>
      <c r="B6" s="24" t="s">
        <v>20</v>
      </c>
      <c r="C6" s="24" t="s">
        <v>21</v>
      </c>
      <c r="D6" s="7" t="s">
        <v>22</v>
      </c>
      <c r="E6" s="24" t="s">
        <v>23</v>
      </c>
      <c r="F6" s="28">
        <v>0.018634259259259257</v>
      </c>
      <c r="G6" s="7" t="str">
        <f t="shared" si="0"/>
        <v>3.21/km</v>
      </c>
      <c r="H6" s="10">
        <f t="shared" si="1"/>
        <v>0.0009490740740740744</v>
      </c>
      <c r="I6" s="10">
        <f>F6-INDEX($F$4:$F$859,MATCH(D6,$D$4:$D$859,0))</f>
        <v>0</v>
      </c>
    </row>
    <row r="7" spans="1:9" s="1" customFormat="1" ht="15" customHeight="1">
      <c r="A7" s="20">
        <v>4</v>
      </c>
      <c r="B7" s="24" t="s">
        <v>24</v>
      </c>
      <c r="C7" s="24" t="s">
        <v>25</v>
      </c>
      <c r="D7" s="7" t="s">
        <v>14</v>
      </c>
      <c r="E7" s="24" t="s">
        <v>26</v>
      </c>
      <c r="F7" s="28">
        <v>0.018738425925925926</v>
      </c>
      <c r="G7" s="7" t="str">
        <f t="shared" si="0"/>
        <v>3.22/km</v>
      </c>
      <c r="H7" s="10">
        <f t="shared" si="1"/>
        <v>0.0010532407407407435</v>
      </c>
      <c r="I7" s="10">
        <f>F7-INDEX($F$4:$F$859,MATCH(D7,$D$4:$D$859,0))</f>
        <v>0.0010532407407407435</v>
      </c>
    </row>
    <row r="8" spans="1:9" s="1" customFormat="1" ht="15" customHeight="1">
      <c r="A8" s="20">
        <v>5</v>
      </c>
      <c r="B8" s="24" t="s">
        <v>24</v>
      </c>
      <c r="C8" s="24" t="s">
        <v>27</v>
      </c>
      <c r="D8" s="7" t="s">
        <v>28</v>
      </c>
      <c r="E8" s="24" t="s">
        <v>29</v>
      </c>
      <c r="F8" s="28">
        <v>0.018958333333333334</v>
      </c>
      <c r="G8" s="7" t="str">
        <f t="shared" si="0"/>
        <v>3.25/km</v>
      </c>
      <c r="H8" s="10">
        <f t="shared" si="1"/>
        <v>0.0012731481481481517</v>
      </c>
      <c r="I8" s="10">
        <f>F8-INDEX($F$4:$F$859,MATCH(D8,$D$4:$D$859,0))</f>
        <v>0</v>
      </c>
    </row>
    <row r="9" spans="1:9" s="1" customFormat="1" ht="15" customHeight="1">
      <c r="A9" s="20">
        <v>6</v>
      </c>
      <c r="B9" s="24" t="s">
        <v>30</v>
      </c>
      <c r="C9" s="24" t="s">
        <v>31</v>
      </c>
      <c r="D9" s="7" t="s">
        <v>18</v>
      </c>
      <c r="E9" s="24" t="s">
        <v>32</v>
      </c>
      <c r="F9" s="28">
        <v>0.0190625</v>
      </c>
      <c r="G9" s="7" t="str">
        <f t="shared" si="0"/>
        <v>3.26/km</v>
      </c>
      <c r="H9" s="10">
        <f t="shared" si="1"/>
        <v>0.0013773148148148173</v>
      </c>
      <c r="I9" s="10">
        <f>F9-INDEX($F$4:$F$859,MATCH(D9,$D$4:$D$859,0))</f>
        <v>0.0007523148148148133</v>
      </c>
    </row>
    <row r="10" spans="1:9" s="1" customFormat="1" ht="15" customHeight="1">
      <c r="A10" s="20">
        <v>7</v>
      </c>
      <c r="B10" s="24" t="s">
        <v>33</v>
      </c>
      <c r="C10" s="24" t="s">
        <v>34</v>
      </c>
      <c r="D10" s="7" t="s">
        <v>18</v>
      </c>
      <c r="E10" s="24" t="s">
        <v>35</v>
      </c>
      <c r="F10" s="28">
        <v>0.01972222222222222</v>
      </c>
      <c r="G10" s="7" t="str">
        <f t="shared" si="0"/>
        <v>3.33/km</v>
      </c>
      <c r="H10" s="10">
        <f t="shared" si="1"/>
        <v>0.0020370370370370386</v>
      </c>
      <c r="I10" s="10">
        <f>F10-INDEX($F$4:$F$859,MATCH(D10,$D$4:$D$859,0))</f>
        <v>0.0014120370370370346</v>
      </c>
    </row>
    <row r="11" spans="1:9" s="1" customFormat="1" ht="15" customHeight="1">
      <c r="A11" s="20">
        <v>8</v>
      </c>
      <c r="B11" s="24" t="s">
        <v>36</v>
      </c>
      <c r="C11" s="24" t="s">
        <v>37</v>
      </c>
      <c r="D11" s="7" t="s">
        <v>14</v>
      </c>
      <c r="E11" s="24" t="s">
        <v>38</v>
      </c>
      <c r="F11" s="28">
        <v>0.019837962962962963</v>
      </c>
      <c r="G11" s="7" t="str">
        <f t="shared" si="0"/>
        <v>3.34/km</v>
      </c>
      <c r="H11" s="10">
        <f t="shared" si="1"/>
        <v>0.0021527777777777812</v>
      </c>
      <c r="I11" s="10">
        <f>F11-INDEX($F$4:$F$859,MATCH(D11,$D$4:$D$859,0))</f>
        <v>0.0021527777777777812</v>
      </c>
    </row>
    <row r="12" spans="1:9" s="1" customFormat="1" ht="15" customHeight="1">
      <c r="A12" s="20">
        <v>9</v>
      </c>
      <c r="B12" s="24" t="s">
        <v>39</v>
      </c>
      <c r="C12" s="24" t="s">
        <v>40</v>
      </c>
      <c r="D12" s="7" t="s">
        <v>28</v>
      </c>
      <c r="E12" s="24" t="s">
        <v>41</v>
      </c>
      <c r="F12" s="28">
        <v>0.020069444444444442</v>
      </c>
      <c r="G12" s="7" t="str">
        <f t="shared" si="0"/>
        <v>3.37/km</v>
      </c>
      <c r="H12" s="10">
        <f t="shared" si="1"/>
        <v>0.0023842592592592596</v>
      </c>
      <c r="I12" s="10">
        <f>F12-INDEX($F$4:$F$859,MATCH(D12,$D$4:$D$859,0))</f>
        <v>0.0011111111111111079</v>
      </c>
    </row>
    <row r="13" spans="1:9" s="1" customFormat="1" ht="15" customHeight="1">
      <c r="A13" s="20">
        <v>10</v>
      </c>
      <c r="B13" s="24" t="s">
        <v>42</v>
      </c>
      <c r="C13" s="24" t="s">
        <v>43</v>
      </c>
      <c r="D13" s="7" t="s">
        <v>28</v>
      </c>
      <c r="E13" s="24" t="s">
        <v>44</v>
      </c>
      <c r="F13" s="28">
        <v>0.02028935185185185</v>
      </c>
      <c r="G13" s="7" t="str">
        <f t="shared" si="0"/>
        <v>3.39/km</v>
      </c>
      <c r="H13" s="10">
        <f t="shared" si="1"/>
        <v>0.002604166666666668</v>
      </c>
      <c r="I13" s="10">
        <f>F13-INDEX($F$4:$F$859,MATCH(D13,$D$4:$D$859,0))</f>
        <v>0.001331018518518516</v>
      </c>
    </row>
    <row r="14" spans="1:9" s="1" customFormat="1" ht="15" customHeight="1">
      <c r="A14" s="20">
        <v>11</v>
      </c>
      <c r="B14" s="24" t="s">
        <v>45</v>
      </c>
      <c r="C14" s="24" t="s">
        <v>46</v>
      </c>
      <c r="D14" s="7" t="s">
        <v>22</v>
      </c>
      <c r="E14" s="24" t="s">
        <v>47</v>
      </c>
      <c r="F14" s="28">
        <v>0.020694444444444446</v>
      </c>
      <c r="G14" s="7" t="str">
        <f t="shared" si="0"/>
        <v>3.44/km</v>
      </c>
      <c r="H14" s="10">
        <f t="shared" si="1"/>
        <v>0.0030092592592592636</v>
      </c>
      <c r="I14" s="10">
        <f>F14-INDEX($F$4:$F$859,MATCH(D14,$D$4:$D$859,0))</f>
        <v>0.002060185185185189</v>
      </c>
    </row>
    <row r="15" spans="1:9" s="1" customFormat="1" ht="15" customHeight="1">
      <c r="A15" s="20">
        <v>12</v>
      </c>
      <c r="B15" s="24" t="s">
        <v>48</v>
      </c>
      <c r="C15" s="24" t="s">
        <v>49</v>
      </c>
      <c r="D15" s="7" t="s">
        <v>50</v>
      </c>
      <c r="E15" s="24" t="s">
        <v>38</v>
      </c>
      <c r="F15" s="28">
        <v>0.02070601851851852</v>
      </c>
      <c r="G15" s="7" t="str">
        <f t="shared" si="0"/>
        <v>3.44/km</v>
      </c>
      <c r="H15" s="10">
        <f t="shared" si="1"/>
        <v>0.003020833333333337</v>
      </c>
      <c r="I15" s="10">
        <f>F15-INDEX($F$4:$F$859,MATCH(D15,$D$4:$D$859,0))</f>
        <v>0</v>
      </c>
    </row>
    <row r="16" spans="1:9" s="1" customFormat="1" ht="15" customHeight="1">
      <c r="A16" s="20">
        <v>13</v>
      </c>
      <c r="B16" s="24" t="s">
        <v>51</v>
      </c>
      <c r="C16" s="24" t="s">
        <v>52</v>
      </c>
      <c r="D16" s="7" t="s">
        <v>28</v>
      </c>
      <c r="E16" s="24" t="s">
        <v>53</v>
      </c>
      <c r="F16" s="28">
        <v>0.02091435185185185</v>
      </c>
      <c r="G16" s="7" t="str">
        <f t="shared" si="0"/>
        <v>3.46/km</v>
      </c>
      <c r="H16" s="10">
        <f t="shared" si="1"/>
        <v>0.0032291666666666684</v>
      </c>
      <c r="I16" s="10">
        <f>F16-INDEX($F$4:$F$859,MATCH(D16,$D$4:$D$859,0))</f>
        <v>0.0019560185185185167</v>
      </c>
    </row>
    <row r="17" spans="1:9" s="1" customFormat="1" ht="15" customHeight="1">
      <c r="A17" s="20">
        <v>14</v>
      </c>
      <c r="B17" s="24" t="s">
        <v>54</v>
      </c>
      <c r="C17" s="24" t="s">
        <v>55</v>
      </c>
      <c r="D17" s="7" t="s">
        <v>22</v>
      </c>
      <c r="E17" s="24" t="s">
        <v>32</v>
      </c>
      <c r="F17" s="28">
        <v>0.021064814814814814</v>
      </c>
      <c r="G17" s="7" t="str">
        <f t="shared" si="0"/>
        <v>3.48/km</v>
      </c>
      <c r="H17" s="10">
        <f t="shared" si="1"/>
        <v>0.0033796296296296317</v>
      </c>
      <c r="I17" s="10">
        <f>F17-INDEX($F$4:$F$859,MATCH(D17,$D$4:$D$859,0))</f>
        <v>0.0024305555555555573</v>
      </c>
    </row>
    <row r="18" spans="1:9" s="1" customFormat="1" ht="15" customHeight="1">
      <c r="A18" s="20">
        <v>15</v>
      </c>
      <c r="B18" s="24" t="s">
        <v>56</v>
      </c>
      <c r="C18" s="24" t="s">
        <v>57</v>
      </c>
      <c r="D18" s="7" t="s">
        <v>58</v>
      </c>
      <c r="E18" s="24" t="s">
        <v>59</v>
      </c>
      <c r="F18" s="28">
        <v>0.021203703703703707</v>
      </c>
      <c r="G18" s="7" t="str">
        <f t="shared" si="0"/>
        <v>3.49/km</v>
      </c>
      <c r="H18" s="10">
        <f t="shared" si="1"/>
        <v>0.003518518518518525</v>
      </c>
      <c r="I18" s="10">
        <f>F18-INDEX($F$4:$F$859,MATCH(D18,$D$4:$D$859,0))</f>
        <v>0</v>
      </c>
    </row>
    <row r="19" spans="1:9" s="1" customFormat="1" ht="15" customHeight="1">
      <c r="A19" s="20">
        <v>16</v>
      </c>
      <c r="B19" s="24" t="s">
        <v>60</v>
      </c>
      <c r="C19" s="24" t="s">
        <v>61</v>
      </c>
      <c r="D19" s="7" t="s">
        <v>62</v>
      </c>
      <c r="E19" s="24" t="s">
        <v>63</v>
      </c>
      <c r="F19" s="28">
        <v>0.021215277777777777</v>
      </c>
      <c r="G19" s="7" t="str">
        <f t="shared" si="0"/>
        <v>3.49/km</v>
      </c>
      <c r="H19" s="10">
        <f t="shared" si="1"/>
        <v>0.003530092592592595</v>
      </c>
      <c r="I19" s="10">
        <f>F19-INDEX($F$4:$F$859,MATCH(D19,$D$4:$D$859,0))</f>
        <v>0</v>
      </c>
    </row>
    <row r="20" spans="1:9" s="1" customFormat="1" ht="15" customHeight="1">
      <c r="A20" s="20">
        <v>17</v>
      </c>
      <c r="B20" s="24" t="s">
        <v>64</v>
      </c>
      <c r="C20" s="24" t="s">
        <v>65</v>
      </c>
      <c r="D20" s="7" t="s">
        <v>22</v>
      </c>
      <c r="E20" s="24" t="s">
        <v>41</v>
      </c>
      <c r="F20" s="28">
        <v>0.021226851851851854</v>
      </c>
      <c r="G20" s="7" t="str">
        <f t="shared" si="0"/>
        <v>3.49/km</v>
      </c>
      <c r="H20" s="10">
        <f t="shared" si="1"/>
        <v>0.003541666666666672</v>
      </c>
      <c r="I20" s="10">
        <f>F20-INDEX($F$4:$F$859,MATCH(D20,$D$4:$D$859,0))</f>
        <v>0.0025925925925925977</v>
      </c>
    </row>
    <row r="21" spans="1:9" s="1" customFormat="1" ht="15" customHeight="1">
      <c r="A21" s="20">
        <v>18</v>
      </c>
      <c r="B21" s="24" t="s">
        <v>66</v>
      </c>
      <c r="C21" s="24" t="s">
        <v>67</v>
      </c>
      <c r="D21" s="7" t="s">
        <v>28</v>
      </c>
      <c r="E21" s="24" t="s">
        <v>68</v>
      </c>
      <c r="F21" s="28">
        <v>0.02127314814814815</v>
      </c>
      <c r="G21" s="7" t="str">
        <f t="shared" si="0"/>
        <v>3.50/km</v>
      </c>
      <c r="H21" s="10">
        <f t="shared" si="1"/>
        <v>0.0035879629629629664</v>
      </c>
      <c r="I21" s="10">
        <f>F21-INDEX($F$4:$F$859,MATCH(D21,$D$4:$D$859,0))</f>
        <v>0.0023148148148148147</v>
      </c>
    </row>
    <row r="22" spans="1:9" s="1" customFormat="1" ht="15" customHeight="1">
      <c r="A22" s="20">
        <v>19</v>
      </c>
      <c r="B22" s="24" t="s">
        <v>69</v>
      </c>
      <c r="C22" s="24" t="s">
        <v>70</v>
      </c>
      <c r="D22" s="7" t="s">
        <v>62</v>
      </c>
      <c r="E22" s="24" t="s">
        <v>71</v>
      </c>
      <c r="F22" s="28">
        <v>0.021388888888888888</v>
      </c>
      <c r="G22" s="7" t="str">
        <f t="shared" si="0"/>
        <v>3.51/km</v>
      </c>
      <c r="H22" s="10">
        <f t="shared" si="1"/>
        <v>0.0037037037037037056</v>
      </c>
      <c r="I22" s="10">
        <f>F22-INDEX($F$4:$F$859,MATCH(D22,$D$4:$D$859,0))</f>
        <v>0.0001736111111111105</v>
      </c>
    </row>
    <row r="23" spans="1:9" s="1" customFormat="1" ht="15" customHeight="1">
      <c r="A23" s="20">
        <v>20</v>
      </c>
      <c r="B23" s="24" t="s">
        <v>72</v>
      </c>
      <c r="C23" s="24" t="s">
        <v>73</v>
      </c>
      <c r="D23" s="7" t="s">
        <v>74</v>
      </c>
      <c r="E23" s="24" t="s">
        <v>75</v>
      </c>
      <c r="F23" s="28">
        <v>0.021435185185185186</v>
      </c>
      <c r="G23" s="7" t="str">
        <f t="shared" si="0"/>
        <v>3.52/km</v>
      </c>
      <c r="H23" s="10">
        <f t="shared" si="1"/>
        <v>0.0037500000000000033</v>
      </c>
      <c r="I23" s="10">
        <f>F23-INDEX($F$4:$F$859,MATCH(D23,$D$4:$D$859,0))</f>
        <v>0</v>
      </c>
    </row>
    <row r="24" spans="1:9" s="1" customFormat="1" ht="15" customHeight="1">
      <c r="A24" s="20">
        <v>21</v>
      </c>
      <c r="B24" s="24" t="s">
        <v>76</v>
      </c>
      <c r="C24" s="24" t="s">
        <v>77</v>
      </c>
      <c r="D24" s="7" t="s">
        <v>14</v>
      </c>
      <c r="E24" s="24" t="s">
        <v>78</v>
      </c>
      <c r="F24" s="28">
        <v>0.021678240740740738</v>
      </c>
      <c r="G24" s="7" t="str">
        <f t="shared" si="0"/>
        <v>3.54/km</v>
      </c>
      <c r="H24" s="10">
        <f t="shared" si="1"/>
        <v>0.003993055555555555</v>
      </c>
      <c r="I24" s="10">
        <f>F24-INDEX($F$4:$F$859,MATCH(D24,$D$4:$D$859,0))</f>
        <v>0.003993055555555555</v>
      </c>
    </row>
    <row r="25" spans="1:9" s="1" customFormat="1" ht="15" customHeight="1">
      <c r="A25" s="20">
        <v>22</v>
      </c>
      <c r="B25" s="24" t="s">
        <v>79</v>
      </c>
      <c r="C25" s="24" t="s">
        <v>80</v>
      </c>
      <c r="D25" s="7" t="s">
        <v>58</v>
      </c>
      <c r="E25" s="24" t="s">
        <v>75</v>
      </c>
      <c r="F25" s="28">
        <v>0.02171296296296296</v>
      </c>
      <c r="G25" s="7" t="str">
        <f t="shared" si="0"/>
        <v>3.55/km</v>
      </c>
      <c r="H25" s="10">
        <f t="shared" si="1"/>
        <v>0.004027777777777779</v>
      </c>
      <c r="I25" s="10">
        <f>F25-INDEX($F$4:$F$859,MATCH(D25,$D$4:$D$859,0))</f>
        <v>0.0005092592592592544</v>
      </c>
    </row>
    <row r="26" spans="1:9" s="1" customFormat="1" ht="15" customHeight="1">
      <c r="A26" s="20">
        <v>23</v>
      </c>
      <c r="B26" s="24" t="s">
        <v>81</v>
      </c>
      <c r="C26" s="24" t="s">
        <v>82</v>
      </c>
      <c r="D26" s="7" t="s">
        <v>74</v>
      </c>
      <c r="E26" s="24" t="s">
        <v>75</v>
      </c>
      <c r="F26" s="28">
        <v>0.022152777777777775</v>
      </c>
      <c r="G26" s="7" t="str">
        <f t="shared" si="0"/>
        <v>3.59/km</v>
      </c>
      <c r="H26" s="10">
        <f t="shared" si="1"/>
        <v>0.0044675925925925924</v>
      </c>
      <c r="I26" s="10">
        <f>F26-INDEX($F$4:$F$859,MATCH(D26,$D$4:$D$859,0))</f>
        <v>0.0007175925925925891</v>
      </c>
    </row>
    <row r="27" spans="1:9" s="2" customFormat="1" ht="15" customHeight="1">
      <c r="A27" s="20">
        <v>24</v>
      </c>
      <c r="B27" s="24" t="s">
        <v>83</v>
      </c>
      <c r="C27" s="24" t="s">
        <v>84</v>
      </c>
      <c r="D27" s="7" t="s">
        <v>28</v>
      </c>
      <c r="E27" s="24" t="s">
        <v>85</v>
      </c>
      <c r="F27" s="28">
        <v>0.022314814814814815</v>
      </c>
      <c r="G27" s="7" t="str">
        <f t="shared" si="0"/>
        <v>4.01/km</v>
      </c>
      <c r="H27" s="10">
        <f t="shared" si="1"/>
        <v>0.004629629629629633</v>
      </c>
      <c r="I27" s="10">
        <f>F27-INDEX($F$4:$F$859,MATCH(D27,$D$4:$D$859,0))</f>
        <v>0.003356481481481481</v>
      </c>
    </row>
    <row r="28" spans="1:9" s="1" customFormat="1" ht="15" customHeight="1">
      <c r="A28" s="20">
        <v>25</v>
      </c>
      <c r="B28" s="24" t="s">
        <v>86</v>
      </c>
      <c r="C28" s="24" t="s">
        <v>87</v>
      </c>
      <c r="D28" s="7" t="s">
        <v>18</v>
      </c>
      <c r="E28" s="24" t="s">
        <v>38</v>
      </c>
      <c r="F28" s="28">
        <v>0.022337962962962962</v>
      </c>
      <c r="G28" s="7" t="str">
        <f t="shared" si="0"/>
        <v>4.01/km</v>
      </c>
      <c r="H28" s="10">
        <f t="shared" si="1"/>
        <v>0.00465277777777778</v>
      </c>
      <c r="I28" s="10">
        <f>F28-INDEX($F$4:$F$859,MATCH(D28,$D$4:$D$859,0))</f>
        <v>0.004027777777777776</v>
      </c>
    </row>
    <row r="29" spans="1:9" s="1" customFormat="1" ht="15" customHeight="1">
      <c r="A29" s="20">
        <v>26</v>
      </c>
      <c r="B29" s="24" t="s">
        <v>88</v>
      </c>
      <c r="C29" s="24" t="s">
        <v>89</v>
      </c>
      <c r="D29" s="7" t="s">
        <v>22</v>
      </c>
      <c r="E29" s="24" t="s">
        <v>90</v>
      </c>
      <c r="F29" s="28">
        <v>0.022349537037037032</v>
      </c>
      <c r="G29" s="7" t="str">
        <f t="shared" si="0"/>
        <v>4.01/km</v>
      </c>
      <c r="H29" s="10">
        <f>F29-$F$4</f>
        <v>0.00466435185185185</v>
      </c>
      <c r="I29" s="10">
        <f>F29-INDEX($F$4:$F$859,MATCH(D29,$D$4:$D$859,0))</f>
        <v>0.0037152777777777757</v>
      </c>
    </row>
    <row r="30" spans="1:9" s="1" customFormat="1" ht="15" customHeight="1">
      <c r="A30" s="20">
        <v>27</v>
      </c>
      <c r="B30" s="24" t="s">
        <v>91</v>
      </c>
      <c r="C30" s="24" t="s">
        <v>92</v>
      </c>
      <c r="D30" s="7" t="s">
        <v>62</v>
      </c>
      <c r="E30" s="24" t="s">
        <v>93</v>
      </c>
      <c r="F30" s="28">
        <v>0.022372685185185186</v>
      </c>
      <c r="G30" s="7" t="str">
        <f t="shared" si="0"/>
        <v>4.02/km</v>
      </c>
      <c r="H30" s="10">
        <f>F30-$F$4</f>
        <v>0.004687500000000004</v>
      </c>
      <c r="I30" s="10">
        <f>F30-INDEX($F$4:$F$859,MATCH(D30,$D$4:$D$859,0))</f>
        <v>0.001157407407407409</v>
      </c>
    </row>
    <row r="31" spans="1:9" s="1" customFormat="1" ht="15" customHeight="1">
      <c r="A31" s="20">
        <v>28</v>
      </c>
      <c r="B31" s="24" t="s">
        <v>94</v>
      </c>
      <c r="C31" s="24" t="s">
        <v>95</v>
      </c>
      <c r="D31" s="7" t="s">
        <v>58</v>
      </c>
      <c r="E31" s="24" t="s">
        <v>78</v>
      </c>
      <c r="F31" s="28">
        <v>0.02241898148148148</v>
      </c>
      <c r="G31" s="7" t="str">
        <f t="shared" si="0"/>
        <v>4.02/km</v>
      </c>
      <c r="H31" s="10">
        <f>F31-$F$4</f>
        <v>0.0047337962962962984</v>
      </c>
      <c r="I31" s="10">
        <f>F31-INDEX($F$4:$F$859,MATCH(D31,$D$4:$D$859,0))</f>
        <v>0.0012152777777777735</v>
      </c>
    </row>
    <row r="32" spans="1:9" s="1" customFormat="1" ht="15" customHeight="1">
      <c r="A32" s="20">
        <v>29</v>
      </c>
      <c r="B32" s="24" t="s">
        <v>96</v>
      </c>
      <c r="C32" s="24" t="s">
        <v>97</v>
      </c>
      <c r="D32" s="7" t="s">
        <v>22</v>
      </c>
      <c r="E32" s="24" t="s">
        <v>98</v>
      </c>
      <c r="F32" s="28">
        <v>0.02244212962962963</v>
      </c>
      <c r="G32" s="7" t="str">
        <f t="shared" si="0"/>
        <v>4.02/km</v>
      </c>
      <c r="H32" s="10">
        <f>F32-$F$4</f>
        <v>0.004756944444444449</v>
      </c>
      <c r="I32" s="10">
        <f>F32-INDEX($F$4:$F$859,MATCH(D32,$D$4:$D$859,0))</f>
        <v>0.0038078703703703747</v>
      </c>
    </row>
    <row r="33" spans="1:9" s="1" customFormat="1" ht="15" customHeight="1">
      <c r="A33" s="20">
        <v>30</v>
      </c>
      <c r="B33" s="24" t="s">
        <v>99</v>
      </c>
      <c r="C33" s="24" t="s">
        <v>100</v>
      </c>
      <c r="D33" s="7" t="s">
        <v>74</v>
      </c>
      <c r="E33" s="24" t="s">
        <v>101</v>
      </c>
      <c r="F33" s="28">
        <v>0.0225</v>
      </c>
      <c r="G33" s="7" t="str">
        <f t="shared" si="0"/>
        <v>4.03/km</v>
      </c>
      <c r="H33" s="10">
        <f>F33-$F$4</f>
        <v>0.004814814814814817</v>
      </c>
      <c r="I33" s="10">
        <f>F33-INDEX($F$4:$F$859,MATCH(D33,$D$4:$D$859,0))</f>
        <v>0.0010648148148148136</v>
      </c>
    </row>
    <row r="34" spans="1:9" s="1" customFormat="1" ht="15" customHeight="1">
      <c r="A34" s="20">
        <v>31</v>
      </c>
      <c r="B34" s="24" t="s">
        <v>102</v>
      </c>
      <c r="C34" s="24" t="s">
        <v>103</v>
      </c>
      <c r="D34" s="7" t="s">
        <v>28</v>
      </c>
      <c r="E34" s="24" t="s">
        <v>75</v>
      </c>
      <c r="F34" s="28">
        <v>0.022523148148148143</v>
      </c>
      <c r="G34" s="7" t="str">
        <f t="shared" si="0"/>
        <v>4.03/km</v>
      </c>
      <c r="H34" s="10">
        <f aca="true" t="shared" si="2" ref="H34:H97">F34-$F$4</f>
        <v>0.004837962962962961</v>
      </c>
      <c r="I34" s="10">
        <f>F34-INDEX($F$4:$F$859,MATCH(D34,$D$4:$D$859,0))</f>
        <v>0.003564814814814809</v>
      </c>
    </row>
    <row r="35" spans="1:9" ht="15" customHeight="1">
      <c r="A35" s="20">
        <v>32</v>
      </c>
      <c r="B35" s="24" t="s">
        <v>104</v>
      </c>
      <c r="C35" s="24" t="s">
        <v>105</v>
      </c>
      <c r="D35" s="7" t="s">
        <v>14</v>
      </c>
      <c r="E35" s="24" t="s">
        <v>38</v>
      </c>
      <c r="F35" s="28">
        <v>0.022708333333333334</v>
      </c>
      <c r="G35" s="7" t="str">
        <f t="shared" si="0"/>
        <v>4.05/km</v>
      </c>
      <c r="H35" s="10">
        <f t="shared" si="2"/>
        <v>0.005023148148148152</v>
      </c>
      <c r="I35" s="10">
        <f>F35-INDEX($F$4:$F$859,MATCH(D35,$D$4:$D$859,0))</f>
        <v>0.005023148148148152</v>
      </c>
    </row>
    <row r="36" spans="1:9" ht="15" customHeight="1">
      <c r="A36" s="20">
        <v>33</v>
      </c>
      <c r="B36" s="24" t="s">
        <v>106</v>
      </c>
      <c r="C36" s="24" t="s">
        <v>97</v>
      </c>
      <c r="D36" s="7" t="s">
        <v>28</v>
      </c>
      <c r="E36" s="24" t="s">
        <v>107</v>
      </c>
      <c r="F36" s="28">
        <v>0.022835648148148147</v>
      </c>
      <c r="G36" s="7" t="str">
        <f t="shared" si="0"/>
        <v>4.07/km</v>
      </c>
      <c r="H36" s="10">
        <f t="shared" si="2"/>
        <v>0.005150462962962964</v>
      </c>
      <c r="I36" s="10">
        <f>F36-INDEX($F$4:$F$859,MATCH(D36,$D$4:$D$859,0))</f>
        <v>0.0038773148148148126</v>
      </c>
    </row>
    <row r="37" spans="1:9" ht="15" customHeight="1">
      <c r="A37" s="20">
        <v>34</v>
      </c>
      <c r="B37" s="24" t="s">
        <v>108</v>
      </c>
      <c r="C37" s="24" t="s">
        <v>109</v>
      </c>
      <c r="D37" s="7" t="s">
        <v>22</v>
      </c>
      <c r="E37" s="24" t="s">
        <v>38</v>
      </c>
      <c r="F37" s="28">
        <v>0.022881944444444444</v>
      </c>
      <c r="G37" s="7" t="str">
        <f t="shared" si="0"/>
        <v>4.07/km</v>
      </c>
      <c r="H37" s="10">
        <f t="shared" si="2"/>
        <v>0.005196759259259262</v>
      </c>
      <c r="I37" s="10">
        <f>F37-INDEX($F$4:$F$859,MATCH(D37,$D$4:$D$859,0))</f>
        <v>0.004247685185185188</v>
      </c>
    </row>
    <row r="38" spans="1:9" ht="15" customHeight="1">
      <c r="A38" s="20">
        <v>35</v>
      </c>
      <c r="B38" s="24" t="s">
        <v>110</v>
      </c>
      <c r="C38" s="24" t="s">
        <v>111</v>
      </c>
      <c r="D38" s="7" t="s">
        <v>28</v>
      </c>
      <c r="E38" s="24" t="s">
        <v>68</v>
      </c>
      <c r="F38" s="28">
        <v>0.02298611111111111</v>
      </c>
      <c r="G38" s="7" t="str">
        <f t="shared" si="0"/>
        <v>4.08/km</v>
      </c>
      <c r="H38" s="10">
        <f t="shared" si="2"/>
        <v>0.005300925925925928</v>
      </c>
      <c r="I38" s="10">
        <f>F38-INDEX($F$4:$F$859,MATCH(D38,$D$4:$D$859,0))</f>
        <v>0.004027777777777776</v>
      </c>
    </row>
    <row r="39" spans="1:9" ht="15" customHeight="1">
      <c r="A39" s="20">
        <v>36</v>
      </c>
      <c r="B39" s="24" t="s">
        <v>112</v>
      </c>
      <c r="C39" s="24" t="s">
        <v>113</v>
      </c>
      <c r="D39" s="7" t="s">
        <v>50</v>
      </c>
      <c r="E39" s="24" t="s">
        <v>75</v>
      </c>
      <c r="F39" s="28">
        <v>0.023067129629629632</v>
      </c>
      <c r="G39" s="7" t="str">
        <f t="shared" si="0"/>
        <v>4.09/km</v>
      </c>
      <c r="H39" s="10">
        <f t="shared" si="2"/>
        <v>0.00538194444444445</v>
      </c>
      <c r="I39" s="10">
        <f>F39-INDEX($F$4:$F$859,MATCH(D39,$D$4:$D$859,0))</f>
        <v>0.0023611111111111124</v>
      </c>
    </row>
    <row r="40" spans="1:9" ht="15" customHeight="1">
      <c r="A40" s="20">
        <v>37</v>
      </c>
      <c r="B40" s="24" t="s">
        <v>114</v>
      </c>
      <c r="C40" s="24" t="s">
        <v>115</v>
      </c>
      <c r="D40" s="7" t="s">
        <v>22</v>
      </c>
      <c r="E40" s="24" t="s">
        <v>32</v>
      </c>
      <c r="F40" s="28">
        <v>0.02327546296296296</v>
      </c>
      <c r="G40" s="7" t="str">
        <f t="shared" si="0"/>
        <v>4.11/km</v>
      </c>
      <c r="H40" s="10">
        <f t="shared" si="2"/>
        <v>0.005590277777777777</v>
      </c>
      <c r="I40" s="10">
        <f>F40-INDEX($F$4:$F$859,MATCH(D40,$D$4:$D$859,0))</f>
        <v>0.004641203703703703</v>
      </c>
    </row>
    <row r="41" spans="1:9" ht="15" customHeight="1">
      <c r="A41" s="20">
        <v>38</v>
      </c>
      <c r="B41" s="24" t="s">
        <v>60</v>
      </c>
      <c r="C41" s="24" t="s">
        <v>49</v>
      </c>
      <c r="D41" s="7" t="s">
        <v>22</v>
      </c>
      <c r="E41" s="24" t="s">
        <v>38</v>
      </c>
      <c r="F41" s="28">
        <v>0.023333333333333334</v>
      </c>
      <c r="G41" s="7" t="str">
        <f t="shared" si="0"/>
        <v>4.12/km</v>
      </c>
      <c r="H41" s="10">
        <f t="shared" si="2"/>
        <v>0.005648148148148152</v>
      </c>
      <c r="I41" s="10">
        <f>F41-INDEX($F$4:$F$859,MATCH(D41,$D$4:$D$859,0))</f>
        <v>0.004699074074074078</v>
      </c>
    </row>
    <row r="42" spans="1:9" ht="15" customHeight="1">
      <c r="A42" s="20">
        <v>39</v>
      </c>
      <c r="B42" s="24" t="s">
        <v>116</v>
      </c>
      <c r="C42" s="24" t="s">
        <v>117</v>
      </c>
      <c r="D42" s="7" t="s">
        <v>18</v>
      </c>
      <c r="E42" s="24" t="s">
        <v>118</v>
      </c>
      <c r="F42" s="28">
        <v>0.023564814814814813</v>
      </c>
      <c r="G42" s="7" t="str">
        <f t="shared" si="0"/>
        <v>4.15/km</v>
      </c>
      <c r="H42" s="10">
        <f t="shared" si="2"/>
        <v>0.0058796296296296305</v>
      </c>
      <c r="I42" s="10">
        <f>F42-INDEX($F$4:$F$859,MATCH(D42,$D$4:$D$859,0))</f>
        <v>0.0052546296296296265</v>
      </c>
    </row>
    <row r="43" spans="1:9" ht="15" customHeight="1">
      <c r="A43" s="20">
        <v>40</v>
      </c>
      <c r="B43" s="24" t="s">
        <v>119</v>
      </c>
      <c r="C43" s="24" t="s">
        <v>37</v>
      </c>
      <c r="D43" s="7" t="s">
        <v>58</v>
      </c>
      <c r="E43" s="24" t="s">
        <v>59</v>
      </c>
      <c r="F43" s="28">
        <v>0.023622685185185188</v>
      </c>
      <c r="G43" s="7" t="str">
        <f t="shared" si="0"/>
        <v>4.15/km</v>
      </c>
      <c r="H43" s="10">
        <f t="shared" si="2"/>
        <v>0.005937500000000005</v>
      </c>
      <c r="I43" s="10">
        <f>F43-INDEX($F$4:$F$859,MATCH(D43,$D$4:$D$859,0))</f>
        <v>0.0024189814814814803</v>
      </c>
    </row>
    <row r="44" spans="1:9" ht="15" customHeight="1">
      <c r="A44" s="20">
        <v>41</v>
      </c>
      <c r="B44" s="24" t="s">
        <v>120</v>
      </c>
      <c r="C44" s="24" t="s">
        <v>67</v>
      </c>
      <c r="D44" s="7" t="s">
        <v>28</v>
      </c>
      <c r="E44" s="24" t="s">
        <v>38</v>
      </c>
      <c r="F44" s="28">
        <v>0.02372685185185185</v>
      </c>
      <c r="G44" s="7" t="str">
        <f t="shared" si="0"/>
        <v>4.16/km</v>
      </c>
      <c r="H44" s="10">
        <f t="shared" si="2"/>
        <v>0.006041666666666667</v>
      </c>
      <c r="I44" s="10">
        <f>F44-INDEX($F$4:$F$859,MATCH(D44,$D$4:$D$859,0))</f>
        <v>0.004768518518518516</v>
      </c>
    </row>
    <row r="45" spans="1:9" ht="15" customHeight="1">
      <c r="A45" s="20">
        <v>42</v>
      </c>
      <c r="B45" s="24" t="s">
        <v>121</v>
      </c>
      <c r="C45" s="24" t="s">
        <v>122</v>
      </c>
      <c r="D45" s="7" t="s">
        <v>50</v>
      </c>
      <c r="E45" s="24" t="s">
        <v>32</v>
      </c>
      <c r="F45" s="28">
        <v>0.023854166666666666</v>
      </c>
      <c r="G45" s="7" t="str">
        <f t="shared" si="0"/>
        <v>4.18/km</v>
      </c>
      <c r="H45" s="10">
        <f t="shared" si="2"/>
        <v>0.006168981481481484</v>
      </c>
      <c r="I45" s="10">
        <f>F45-INDEX($F$4:$F$859,MATCH(D45,$D$4:$D$859,0))</f>
        <v>0.0031481481481481464</v>
      </c>
    </row>
    <row r="46" spans="1:9" ht="15" customHeight="1">
      <c r="A46" s="20">
        <v>43</v>
      </c>
      <c r="B46" s="24" t="s">
        <v>123</v>
      </c>
      <c r="C46" s="24" t="s">
        <v>124</v>
      </c>
      <c r="D46" s="7" t="s">
        <v>28</v>
      </c>
      <c r="E46" s="24" t="s">
        <v>98</v>
      </c>
      <c r="F46" s="28">
        <v>0.02390046296296296</v>
      </c>
      <c r="G46" s="7" t="str">
        <f t="shared" si="0"/>
        <v>4.18/km</v>
      </c>
      <c r="H46" s="10">
        <f t="shared" si="2"/>
        <v>0.006215277777777778</v>
      </c>
      <c r="I46" s="10">
        <f>F46-INDEX($F$4:$F$859,MATCH(D46,$D$4:$D$859,0))</f>
        <v>0.004942129629629626</v>
      </c>
    </row>
    <row r="47" spans="1:9" ht="15" customHeight="1">
      <c r="A47" s="20">
        <v>44</v>
      </c>
      <c r="B47" s="24" t="s">
        <v>125</v>
      </c>
      <c r="C47" s="24" t="s">
        <v>126</v>
      </c>
      <c r="D47" s="7" t="s">
        <v>14</v>
      </c>
      <c r="E47" s="24" t="s">
        <v>38</v>
      </c>
      <c r="F47" s="28">
        <v>0.02398148148148148</v>
      </c>
      <c r="G47" s="7" t="str">
        <f t="shared" si="0"/>
        <v>4.19/km</v>
      </c>
      <c r="H47" s="10">
        <f t="shared" si="2"/>
        <v>0.006296296296296296</v>
      </c>
      <c r="I47" s="10">
        <f>F47-INDEX($F$4:$F$859,MATCH(D47,$D$4:$D$859,0))</f>
        <v>0.006296296296296296</v>
      </c>
    </row>
    <row r="48" spans="1:9" ht="15" customHeight="1">
      <c r="A48" s="20">
        <v>45</v>
      </c>
      <c r="B48" s="24" t="s">
        <v>121</v>
      </c>
      <c r="C48" s="24" t="s">
        <v>37</v>
      </c>
      <c r="D48" s="7" t="s">
        <v>50</v>
      </c>
      <c r="E48" s="24" t="s">
        <v>32</v>
      </c>
      <c r="F48" s="28">
        <v>0.0241087962962963</v>
      </c>
      <c r="G48" s="7" t="str">
        <f t="shared" si="0"/>
        <v>4.20/km</v>
      </c>
      <c r="H48" s="10">
        <f t="shared" si="2"/>
        <v>0.006423611111111116</v>
      </c>
      <c r="I48" s="10">
        <f>F48-INDEX($F$4:$F$859,MATCH(D48,$D$4:$D$859,0))</f>
        <v>0.003402777777777779</v>
      </c>
    </row>
    <row r="49" spans="1:9" ht="15" customHeight="1">
      <c r="A49" s="20">
        <v>46</v>
      </c>
      <c r="B49" s="24" t="s">
        <v>127</v>
      </c>
      <c r="C49" s="24" t="s">
        <v>128</v>
      </c>
      <c r="D49" s="7" t="s">
        <v>22</v>
      </c>
      <c r="E49" s="24" t="s">
        <v>38</v>
      </c>
      <c r="F49" s="28">
        <v>0.024131944444444445</v>
      </c>
      <c r="G49" s="7" t="str">
        <f t="shared" si="0"/>
        <v>4.21/km</v>
      </c>
      <c r="H49" s="10">
        <f t="shared" si="2"/>
        <v>0.006446759259259263</v>
      </c>
      <c r="I49" s="10">
        <f>F49-INDEX($F$4:$F$859,MATCH(D49,$D$4:$D$859,0))</f>
        <v>0.005497685185185189</v>
      </c>
    </row>
    <row r="50" spans="1:9" ht="15" customHeight="1">
      <c r="A50" s="20">
        <v>47</v>
      </c>
      <c r="B50" s="24" t="s">
        <v>129</v>
      </c>
      <c r="C50" s="24" t="s">
        <v>130</v>
      </c>
      <c r="D50" s="7" t="s">
        <v>28</v>
      </c>
      <c r="E50" s="24" t="s">
        <v>78</v>
      </c>
      <c r="F50" s="28">
        <v>0.02423611111111111</v>
      </c>
      <c r="G50" s="7" t="str">
        <f t="shared" si="0"/>
        <v>4.22/km</v>
      </c>
      <c r="H50" s="10">
        <f t="shared" si="2"/>
        <v>0.006550925925925929</v>
      </c>
      <c r="I50" s="10">
        <f>F50-INDEX($F$4:$F$859,MATCH(D50,$D$4:$D$859,0))</f>
        <v>0.005277777777777777</v>
      </c>
    </row>
    <row r="51" spans="1:9" ht="15" customHeight="1">
      <c r="A51" s="20">
        <v>48</v>
      </c>
      <c r="B51" s="24" t="s">
        <v>131</v>
      </c>
      <c r="C51" s="24" t="s">
        <v>132</v>
      </c>
      <c r="D51" s="7" t="s">
        <v>22</v>
      </c>
      <c r="E51" s="24" t="s">
        <v>78</v>
      </c>
      <c r="F51" s="28">
        <v>0.02424768518518518</v>
      </c>
      <c r="G51" s="7" t="str">
        <f t="shared" si="0"/>
        <v>4.22/km</v>
      </c>
      <c r="H51" s="10">
        <f t="shared" si="2"/>
        <v>0.006562499999999999</v>
      </c>
      <c r="I51" s="10">
        <f>F51-INDEX($F$4:$F$859,MATCH(D51,$D$4:$D$859,0))</f>
        <v>0.0056134259259259245</v>
      </c>
    </row>
    <row r="52" spans="1:9" ht="15" customHeight="1">
      <c r="A52" s="20">
        <v>49</v>
      </c>
      <c r="B52" s="24" t="s">
        <v>133</v>
      </c>
      <c r="C52" s="24" t="s">
        <v>134</v>
      </c>
      <c r="D52" s="7" t="s">
        <v>62</v>
      </c>
      <c r="E52" s="24" t="s">
        <v>98</v>
      </c>
      <c r="F52" s="28">
        <v>0.024293981481481482</v>
      </c>
      <c r="G52" s="7" t="str">
        <f t="shared" si="0"/>
        <v>4.22/km</v>
      </c>
      <c r="H52" s="10">
        <f t="shared" si="2"/>
        <v>0.0066087962962963</v>
      </c>
      <c r="I52" s="10">
        <f>F52-INDEX($F$4:$F$859,MATCH(D52,$D$4:$D$859,0))</f>
        <v>0.003078703703703705</v>
      </c>
    </row>
    <row r="53" spans="1:9" ht="15" customHeight="1">
      <c r="A53" s="20">
        <v>50</v>
      </c>
      <c r="B53" s="24" t="s">
        <v>135</v>
      </c>
      <c r="C53" s="24" t="s">
        <v>136</v>
      </c>
      <c r="D53" s="7" t="s">
        <v>62</v>
      </c>
      <c r="E53" s="24" t="s">
        <v>137</v>
      </c>
      <c r="F53" s="28">
        <v>0.024525462962962968</v>
      </c>
      <c r="G53" s="7" t="str">
        <f t="shared" si="0"/>
        <v>4.25/km</v>
      </c>
      <c r="H53" s="10">
        <f t="shared" si="2"/>
        <v>0.006840277777777785</v>
      </c>
      <c r="I53" s="10">
        <f>F53-INDEX($F$4:$F$859,MATCH(D53,$D$4:$D$859,0))</f>
        <v>0.0033101851851851903</v>
      </c>
    </row>
    <row r="54" spans="1:9" ht="15" customHeight="1">
      <c r="A54" s="20">
        <v>51</v>
      </c>
      <c r="B54" s="24" t="s">
        <v>138</v>
      </c>
      <c r="C54" s="24" t="s">
        <v>37</v>
      </c>
      <c r="D54" s="7" t="s">
        <v>74</v>
      </c>
      <c r="E54" s="24" t="s">
        <v>137</v>
      </c>
      <c r="F54" s="28">
        <v>0.024537037037037038</v>
      </c>
      <c r="G54" s="7" t="str">
        <f t="shared" si="0"/>
        <v>4.25/km</v>
      </c>
      <c r="H54" s="10">
        <f t="shared" si="2"/>
        <v>0.0068518518518518555</v>
      </c>
      <c r="I54" s="10">
        <f>F54-INDEX($F$4:$F$859,MATCH(D54,$D$4:$D$859,0))</f>
        <v>0.003101851851851852</v>
      </c>
    </row>
    <row r="55" spans="1:9" ht="15" customHeight="1">
      <c r="A55" s="20">
        <v>52</v>
      </c>
      <c r="B55" s="24" t="s">
        <v>139</v>
      </c>
      <c r="C55" s="24" t="s">
        <v>67</v>
      </c>
      <c r="D55" s="7" t="s">
        <v>28</v>
      </c>
      <c r="E55" s="24" t="s">
        <v>38</v>
      </c>
      <c r="F55" s="28">
        <v>0.02459490740740741</v>
      </c>
      <c r="G55" s="7" t="str">
        <f t="shared" si="0"/>
        <v>4.26/km</v>
      </c>
      <c r="H55" s="10">
        <f t="shared" si="2"/>
        <v>0.006909722222222227</v>
      </c>
      <c r="I55" s="10">
        <f>F55-INDEX($F$4:$F$859,MATCH(D55,$D$4:$D$859,0))</f>
        <v>0.005636574074074075</v>
      </c>
    </row>
    <row r="56" spans="1:9" ht="15" customHeight="1">
      <c r="A56" s="20">
        <v>53</v>
      </c>
      <c r="B56" s="24" t="s">
        <v>140</v>
      </c>
      <c r="C56" s="24" t="s">
        <v>141</v>
      </c>
      <c r="D56" s="7" t="s">
        <v>58</v>
      </c>
      <c r="E56" s="24" t="s">
        <v>142</v>
      </c>
      <c r="F56" s="28">
        <v>0.02476851851851852</v>
      </c>
      <c r="G56" s="7" t="str">
        <f t="shared" si="0"/>
        <v>4.28/km</v>
      </c>
      <c r="H56" s="10">
        <f t="shared" si="2"/>
        <v>0.007083333333333337</v>
      </c>
      <c r="I56" s="10">
        <f>F56-INDEX($F$4:$F$859,MATCH(D56,$D$4:$D$859,0))</f>
        <v>0.0035648148148148123</v>
      </c>
    </row>
    <row r="57" spans="1:9" ht="15" customHeight="1">
      <c r="A57" s="20">
        <v>54</v>
      </c>
      <c r="B57" s="24" t="s">
        <v>143</v>
      </c>
      <c r="C57" s="24" t="s">
        <v>144</v>
      </c>
      <c r="D57" s="7" t="s">
        <v>22</v>
      </c>
      <c r="E57" s="24" t="s">
        <v>75</v>
      </c>
      <c r="F57" s="28">
        <v>0.02496527777777778</v>
      </c>
      <c r="G57" s="7" t="str">
        <f t="shared" si="0"/>
        <v>4.30/km</v>
      </c>
      <c r="H57" s="10">
        <f t="shared" si="2"/>
        <v>0.007280092592592598</v>
      </c>
      <c r="I57" s="10">
        <f>F57-INDEX($F$4:$F$859,MATCH(D57,$D$4:$D$859,0))</f>
        <v>0.006331018518518524</v>
      </c>
    </row>
    <row r="58" spans="1:9" ht="15" customHeight="1">
      <c r="A58" s="20">
        <v>55</v>
      </c>
      <c r="B58" s="24" t="s">
        <v>145</v>
      </c>
      <c r="C58" s="24" t="s">
        <v>146</v>
      </c>
      <c r="D58" s="7" t="s">
        <v>28</v>
      </c>
      <c r="E58" s="24" t="s">
        <v>75</v>
      </c>
      <c r="F58" s="28">
        <v>0.02496527777777778</v>
      </c>
      <c r="G58" s="7" t="str">
        <f t="shared" si="0"/>
        <v>4.30/km</v>
      </c>
      <c r="H58" s="10">
        <f t="shared" si="2"/>
        <v>0.007280092592592598</v>
      </c>
      <c r="I58" s="10">
        <f>F58-INDEX($F$4:$F$859,MATCH(D58,$D$4:$D$859,0))</f>
        <v>0.006006944444444447</v>
      </c>
    </row>
    <row r="59" spans="1:9" ht="15" customHeight="1">
      <c r="A59" s="20">
        <v>56</v>
      </c>
      <c r="B59" s="24" t="s">
        <v>147</v>
      </c>
      <c r="C59" s="24" t="s">
        <v>148</v>
      </c>
      <c r="D59" s="7" t="s">
        <v>28</v>
      </c>
      <c r="E59" s="24" t="s">
        <v>75</v>
      </c>
      <c r="F59" s="28">
        <v>0.025034722222222222</v>
      </c>
      <c r="G59" s="7" t="str">
        <f t="shared" si="0"/>
        <v>4.30/km</v>
      </c>
      <c r="H59" s="10">
        <f t="shared" si="2"/>
        <v>0.00734953703703704</v>
      </c>
      <c r="I59" s="10">
        <f>F59-INDEX($F$4:$F$859,MATCH(D59,$D$4:$D$859,0))</f>
        <v>0.006076388888888888</v>
      </c>
    </row>
    <row r="60" spans="1:9" ht="15" customHeight="1">
      <c r="A60" s="20">
        <v>57</v>
      </c>
      <c r="B60" s="24" t="s">
        <v>149</v>
      </c>
      <c r="C60" s="24" t="s">
        <v>37</v>
      </c>
      <c r="D60" s="7" t="s">
        <v>58</v>
      </c>
      <c r="E60" s="24" t="s">
        <v>150</v>
      </c>
      <c r="F60" s="28">
        <v>0.025069444444444446</v>
      </c>
      <c r="G60" s="7" t="str">
        <f t="shared" si="0"/>
        <v>4.31/km</v>
      </c>
      <c r="H60" s="10">
        <f t="shared" si="2"/>
        <v>0.007384259259259264</v>
      </c>
      <c r="I60" s="10">
        <f>F60-INDEX($F$4:$F$859,MATCH(D60,$D$4:$D$859,0))</f>
        <v>0.003865740740740739</v>
      </c>
    </row>
    <row r="61" spans="1:9" ht="15" customHeight="1">
      <c r="A61" s="20">
        <v>58</v>
      </c>
      <c r="B61" s="24" t="s">
        <v>151</v>
      </c>
      <c r="C61" s="24" t="s">
        <v>152</v>
      </c>
      <c r="D61" s="7" t="s">
        <v>18</v>
      </c>
      <c r="E61" s="24" t="s">
        <v>153</v>
      </c>
      <c r="F61" s="28">
        <v>0.025069444444444446</v>
      </c>
      <c r="G61" s="7" t="str">
        <f t="shared" si="0"/>
        <v>4.31/km</v>
      </c>
      <c r="H61" s="10">
        <f t="shared" si="2"/>
        <v>0.007384259259259264</v>
      </c>
      <c r="I61" s="10">
        <f>F61-INDEX($F$4:$F$859,MATCH(D61,$D$4:$D$859,0))</f>
        <v>0.00675925925925926</v>
      </c>
    </row>
    <row r="62" spans="1:9" ht="15" customHeight="1">
      <c r="A62" s="20">
        <v>59</v>
      </c>
      <c r="B62" s="24" t="s">
        <v>154</v>
      </c>
      <c r="C62" s="24" t="s">
        <v>87</v>
      </c>
      <c r="D62" s="7" t="s">
        <v>14</v>
      </c>
      <c r="E62" s="24" t="s">
        <v>38</v>
      </c>
      <c r="F62" s="28">
        <v>0.025092592592592593</v>
      </c>
      <c r="G62" s="7" t="str">
        <f t="shared" si="0"/>
        <v>4.31/km</v>
      </c>
      <c r="H62" s="10">
        <f t="shared" si="2"/>
        <v>0.007407407407407411</v>
      </c>
      <c r="I62" s="10">
        <f>F62-INDEX($F$4:$F$859,MATCH(D62,$D$4:$D$859,0))</f>
        <v>0.007407407407407411</v>
      </c>
    </row>
    <row r="63" spans="1:9" ht="15" customHeight="1">
      <c r="A63" s="20">
        <v>60</v>
      </c>
      <c r="B63" s="24" t="s">
        <v>155</v>
      </c>
      <c r="C63" s="24" t="s">
        <v>156</v>
      </c>
      <c r="D63" s="7" t="s">
        <v>14</v>
      </c>
      <c r="E63" s="24" t="s">
        <v>38</v>
      </c>
      <c r="F63" s="28">
        <v>0.025231481481481483</v>
      </c>
      <c r="G63" s="7" t="str">
        <f t="shared" si="0"/>
        <v>4.33/km</v>
      </c>
      <c r="H63" s="10">
        <f t="shared" si="2"/>
        <v>0.007546296296296301</v>
      </c>
      <c r="I63" s="10">
        <f>F63-INDEX($F$4:$F$859,MATCH(D63,$D$4:$D$859,0))</f>
        <v>0.007546296296296301</v>
      </c>
    </row>
    <row r="64" spans="1:9" ht="15" customHeight="1">
      <c r="A64" s="20">
        <v>61</v>
      </c>
      <c r="B64" s="24" t="s">
        <v>157</v>
      </c>
      <c r="C64" s="24" t="s">
        <v>97</v>
      </c>
      <c r="D64" s="7" t="s">
        <v>158</v>
      </c>
      <c r="E64" s="24" t="s">
        <v>98</v>
      </c>
      <c r="F64" s="28">
        <v>0.02533564814814815</v>
      </c>
      <c r="G64" s="7" t="str">
        <f t="shared" si="0"/>
        <v>4.34/km</v>
      </c>
      <c r="H64" s="10">
        <f t="shared" si="2"/>
        <v>0.0076504629629629665</v>
      </c>
      <c r="I64" s="10">
        <f>F64-INDEX($F$4:$F$859,MATCH(D64,$D$4:$D$859,0))</f>
        <v>0</v>
      </c>
    </row>
    <row r="65" spans="1:9" ht="15" customHeight="1">
      <c r="A65" s="20">
        <v>62</v>
      </c>
      <c r="B65" s="24" t="s">
        <v>159</v>
      </c>
      <c r="C65" s="24" t="s">
        <v>122</v>
      </c>
      <c r="D65" s="7" t="s">
        <v>50</v>
      </c>
      <c r="E65" s="24" t="s">
        <v>160</v>
      </c>
      <c r="F65" s="28">
        <v>0.025439814814814814</v>
      </c>
      <c r="G65" s="7" t="str">
        <f t="shared" si="0"/>
        <v>4.35/km</v>
      </c>
      <c r="H65" s="10">
        <f t="shared" si="2"/>
        <v>0.007754629629629632</v>
      </c>
      <c r="I65" s="10">
        <f>F65-INDEX($F$4:$F$859,MATCH(D65,$D$4:$D$859,0))</f>
        <v>0.004733796296296295</v>
      </c>
    </row>
    <row r="66" spans="1:9" ht="15" customHeight="1">
      <c r="A66" s="20">
        <v>63</v>
      </c>
      <c r="B66" s="24" t="s">
        <v>161</v>
      </c>
      <c r="C66" s="24" t="s">
        <v>37</v>
      </c>
      <c r="D66" s="7" t="s">
        <v>22</v>
      </c>
      <c r="E66" s="24" t="s">
        <v>75</v>
      </c>
      <c r="F66" s="28">
        <v>0.025543981481481483</v>
      </c>
      <c r="G66" s="7" t="str">
        <f t="shared" si="0"/>
        <v>4.36/km</v>
      </c>
      <c r="H66" s="10">
        <f t="shared" si="2"/>
        <v>0.007858796296296301</v>
      </c>
      <c r="I66" s="10">
        <f>F66-INDEX($F$4:$F$859,MATCH(D66,$D$4:$D$859,0))</f>
        <v>0.006909722222222227</v>
      </c>
    </row>
    <row r="67" spans="1:9" ht="15" customHeight="1">
      <c r="A67" s="20">
        <v>64</v>
      </c>
      <c r="B67" s="24" t="s">
        <v>162</v>
      </c>
      <c r="C67" s="24" t="s">
        <v>163</v>
      </c>
      <c r="D67" s="7" t="s">
        <v>74</v>
      </c>
      <c r="E67" s="24" t="s">
        <v>85</v>
      </c>
      <c r="F67" s="28">
        <v>0.02560185185185185</v>
      </c>
      <c r="G67" s="7" t="str">
        <f t="shared" si="0"/>
        <v>4.37/km</v>
      </c>
      <c r="H67" s="10">
        <f t="shared" si="2"/>
        <v>0.007916666666666669</v>
      </c>
      <c r="I67" s="10">
        <f>F67-INDEX($F$4:$F$859,MATCH(D67,$D$4:$D$859,0))</f>
        <v>0.004166666666666666</v>
      </c>
    </row>
    <row r="68" spans="1:9" ht="15" customHeight="1">
      <c r="A68" s="20">
        <v>65</v>
      </c>
      <c r="B68" s="24" t="s">
        <v>164</v>
      </c>
      <c r="C68" s="24" t="s">
        <v>122</v>
      </c>
      <c r="D68" s="7" t="s">
        <v>28</v>
      </c>
      <c r="E68" s="24" t="s">
        <v>32</v>
      </c>
      <c r="F68" s="28">
        <v>0.025648148148148146</v>
      </c>
      <c r="G68" s="7" t="str">
        <f aca="true" t="shared" si="3" ref="G68:G113">TEXT(INT((HOUR(F68)*3600+MINUTE(F68)*60+SECOND(F68))/$I$2/60),"0")&amp;"."&amp;TEXT(MOD((HOUR(F68)*3600+MINUTE(F68)*60+SECOND(F68))/$I$2,60),"00")&amp;"/km"</f>
        <v>4.37/km</v>
      </c>
      <c r="H68" s="10">
        <f t="shared" si="2"/>
        <v>0.007962962962962963</v>
      </c>
      <c r="I68" s="10">
        <f>F68-INDEX($F$4:$F$859,MATCH(D68,$D$4:$D$859,0))</f>
        <v>0.006689814814814812</v>
      </c>
    </row>
    <row r="69" spans="1:9" ht="15" customHeight="1">
      <c r="A69" s="30">
        <v>66</v>
      </c>
      <c r="B69" s="31" t="s">
        <v>165</v>
      </c>
      <c r="C69" s="31" t="s">
        <v>95</v>
      </c>
      <c r="D69" s="32" t="s">
        <v>18</v>
      </c>
      <c r="E69" s="31" t="s">
        <v>11</v>
      </c>
      <c r="F69" s="33">
        <v>0.0256712962962963</v>
      </c>
      <c r="G69" s="32" t="str">
        <f t="shared" si="3"/>
        <v>4.37/km</v>
      </c>
      <c r="H69" s="34">
        <f t="shared" si="2"/>
        <v>0.007986111111111117</v>
      </c>
      <c r="I69" s="34">
        <f>F69-INDEX($F$4:$F$859,MATCH(D69,$D$4:$D$859,0))</f>
        <v>0.007361111111111113</v>
      </c>
    </row>
    <row r="70" spans="1:9" ht="15" customHeight="1">
      <c r="A70" s="20">
        <v>67</v>
      </c>
      <c r="B70" s="24" t="s">
        <v>116</v>
      </c>
      <c r="C70" s="24" t="s">
        <v>166</v>
      </c>
      <c r="D70" s="7" t="s">
        <v>50</v>
      </c>
      <c r="E70" s="24" t="s">
        <v>167</v>
      </c>
      <c r="F70" s="28">
        <v>0.025902777777777775</v>
      </c>
      <c r="G70" s="7" t="str">
        <f t="shared" si="3"/>
        <v>4.40/km</v>
      </c>
      <c r="H70" s="10">
        <f t="shared" si="2"/>
        <v>0.008217592592592592</v>
      </c>
      <c r="I70" s="10">
        <f>F70-INDEX($F$4:$F$859,MATCH(D70,$D$4:$D$859,0))</f>
        <v>0.005196759259259255</v>
      </c>
    </row>
    <row r="71" spans="1:9" ht="15" customHeight="1">
      <c r="A71" s="20">
        <v>68</v>
      </c>
      <c r="B71" s="24" t="s">
        <v>168</v>
      </c>
      <c r="C71" s="24" t="s">
        <v>169</v>
      </c>
      <c r="D71" s="7" t="s">
        <v>18</v>
      </c>
      <c r="E71" s="24" t="s">
        <v>78</v>
      </c>
      <c r="F71" s="28">
        <v>0.0259375</v>
      </c>
      <c r="G71" s="7" t="str">
        <f t="shared" si="3"/>
        <v>4.40/km</v>
      </c>
      <c r="H71" s="10">
        <f t="shared" si="2"/>
        <v>0.008252314814814816</v>
      </c>
      <c r="I71" s="10">
        <f>F71-INDEX($F$4:$F$859,MATCH(D71,$D$4:$D$859,0))</f>
        <v>0.0076273148148148125</v>
      </c>
    </row>
    <row r="72" spans="1:9" ht="15" customHeight="1">
      <c r="A72" s="20">
        <v>69</v>
      </c>
      <c r="B72" s="24" t="s">
        <v>170</v>
      </c>
      <c r="C72" s="24" t="s">
        <v>171</v>
      </c>
      <c r="D72" s="7" t="s">
        <v>50</v>
      </c>
      <c r="E72" s="24" t="s">
        <v>85</v>
      </c>
      <c r="F72" s="28">
        <v>0.026168981481481477</v>
      </c>
      <c r="G72" s="7" t="str">
        <f t="shared" si="3"/>
        <v>4.43/km</v>
      </c>
      <c r="H72" s="10">
        <f t="shared" si="2"/>
        <v>0.008483796296296295</v>
      </c>
      <c r="I72" s="10">
        <f>F72-INDEX($F$4:$F$859,MATCH(D72,$D$4:$D$859,0))</f>
        <v>0.005462962962962958</v>
      </c>
    </row>
    <row r="73" spans="1:9" ht="15" customHeight="1">
      <c r="A73" s="20">
        <v>70</v>
      </c>
      <c r="B73" s="24" t="s">
        <v>172</v>
      </c>
      <c r="C73" s="24" t="s">
        <v>97</v>
      </c>
      <c r="D73" s="7" t="s">
        <v>173</v>
      </c>
      <c r="E73" s="24" t="s">
        <v>44</v>
      </c>
      <c r="F73" s="28">
        <v>0.026238425925925925</v>
      </c>
      <c r="G73" s="7" t="str">
        <f t="shared" si="3"/>
        <v>4.43/km</v>
      </c>
      <c r="H73" s="10">
        <f t="shared" si="2"/>
        <v>0.008553240740740743</v>
      </c>
      <c r="I73" s="10">
        <f>F73-INDEX($F$4:$F$859,MATCH(D73,$D$4:$D$859,0))</f>
        <v>0</v>
      </c>
    </row>
    <row r="74" spans="1:9" ht="15" customHeight="1">
      <c r="A74" s="20">
        <v>71</v>
      </c>
      <c r="B74" s="24" t="s">
        <v>174</v>
      </c>
      <c r="C74" s="24" t="s">
        <v>117</v>
      </c>
      <c r="D74" s="7" t="s">
        <v>74</v>
      </c>
      <c r="E74" s="24" t="s">
        <v>78</v>
      </c>
      <c r="F74" s="28">
        <v>0.0265625</v>
      </c>
      <c r="G74" s="7" t="str">
        <f t="shared" si="3"/>
        <v>4.47/km</v>
      </c>
      <c r="H74" s="10">
        <f t="shared" si="2"/>
        <v>0.008877314814814817</v>
      </c>
      <c r="I74" s="10">
        <f>F74-INDEX($F$4:$F$859,MATCH(D74,$D$4:$D$859,0))</f>
        <v>0.005127314814814814</v>
      </c>
    </row>
    <row r="75" spans="1:9" ht="15" customHeight="1">
      <c r="A75" s="20">
        <v>72</v>
      </c>
      <c r="B75" s="24" t="s">
        <v>175</v>
      </c>
      <c r="C75" s="24" t="s">
        <v>97</v>
      </c>
      <c r="D75" s="7" t="s">
        <v>158</v>
      </c>
      <c r="E75" s="24" t="s">
        <v>176</v>
      </c>
      <c r="F75" s="28">
        <v>0.02665509259259259</v>
      </c>
      <c r="G75" s="7" t="str">
        <f t="shared" si="3"/>
        <v>4.48/km</v>
      </c>
      <c r="H75" s="10">
        <f t="shared" si="2"/>
        <v>0.008969907407407409</v>
      </c>
      <c r="I75" s="10">
        <f>F75-INDEX($F$4:$F$859,MATCH(D75,$D$4:$D$859,0))</f>
        <v>0.0013194444444444425</v>
      </c>
    </row>
    <row r="76" spans="1:9" ht="15" customHeight="1">
      <c r="A76" s="20">
        <v>73</v>
      </c>
      <c r="B76" s="24" t="s">
        <v>177</v>
      </c>
      <c r="C76" s="24" t="s">
        <v>178</v>
      </c>
      <c r="D76" s="7" t="s">
        <v>28</v>
      </c>
      <c r="E76" s="24" t="s">
        <v>38</v>
      </c>
      <c r="F76" s="28">
        <v>0.026689814814814816</v>
      </c>
      <c r="G76" s="7" t="str">
        <f t="shared" si="3"/>
        <v>4.48/km</v>
      </c>
      <c r="H76" s="10">
        <f t="shared" si="2"/>
        <v>0.009004629629629633</v>
      </c>
      <c r="I76" s="10">
        <f>F76-INDEX($F$4:$F$859,MATCH(D76,$D$4:$D$859,0))</f>
        <v>0.0077314814814814815</v>
      </c>
    </row>
    <row r="77" spans="1:9" ht="15" customHeight="1">
      <c r="A77" s="20">
        <v>74</v>
      </c>
      <c r="B77" s="24" t="s">
        <v>179</v>
      </c>
      <c r="C77" s="24" t="s">
        <v>180</v>
      </c>
      <c r="D77" s="7" t="s">
        <v>22</v>
      </c>
      <c r="E77" s="24" t="s">
        <v>32</v>
      </c>
      <c r="F77" s="28">
        <v>0.02702546296296296</v>
      </c>
      <c r="G77" s="7" t="str">
        <f t="shared" si="3"/>
        <v>4.52/km</v>
      </c>
      <c r="H77" s="10">
        <f t="shared" si="2"/>
        <v>0.009340277777777777</v>
      </c>
      <c r="I77" s="10">
        <f>F77-INDEX($F$4:$F$859,MATCH(D77,$D$4:$D$859,0))</f>
        <v>0.008391203703703703</v>
      </c>
    </row>
    <row r="78" spans="1:9" ht="15" customHeight="1">
      <c r="A78" s="20">
        <v>75</v>
      </c>
      <c r="B78" s="24" t="s">
        <v>181</v>
      </c>
      <c r="C78" s="24" t="s">
        <v>182</v>
      </c>
      <c r="D78" s="7" t="s">
        <v>58</v>
      </c>
      <c r="E78" s="24" t="s">
        <v>44</v>
      </c>
      <c r="F78" s="28">
        <v>0.027175925925925926</v>
      </c>
      <c r="G78" s="7" t="str">
        <f t="shared" si="3"/>
        <v>4.54/km</v>
      </c>
      <c r="H78" s="10">
        <f t="shared" si="2"/>
        <v>0.009490740740740744</v>
      </c>
      <c r="I78" s="10">
        <f>F78-INDEX($F$4:$F$859,MATCH(D78,$D$4:$D$859,0))</f>
        <v>0.005972222222222219</v>
      </c>
    </row>
    <row r="79" spans="1:9" ht="15" customHeight="1">
      <c r="A79" s="20">
        <v>76</v>
      </c>
      <c r="B79" s="24" t="s">
        <v>177</v>
      </c>
      <c r="C79" s="24" t="s">
        <v>27</v>
      </c>
      <c r="D79" s="7" t="s">
        <v>28</v>
      </c>
      <c r="E79" s="24" t="s">
        <v>38</v>
      </c>
      <c r="F79" s="28">
        <v>0.027233796296296298</v>
      </c>
      <c r="G79" s="7" t="str">
        <f t="shared" si="3"/>
        <v>4.54/km</v>
      </c>
      <c r="H79" s="10">
        <f t="shared" si="2"/>
        <v>0.009548611111111115</v>
      </c>
      <c r="I79" s="10">
        <f>F79-INDEX($F$4:$F$859,MATCH(D79,$D$4:$D$859,0))</f>
        <v>0.008275462962962964</v>
      </c>
    </row>
    <row r="80" spans="1:9" ht="15" customHeight="1">
      <c r="A80" s="20">
        <v>77</v>
      </c>
      <c r="B80" s="24" t="s">
        <v>183</v>
      </c>
      <c r="C80" s="24" t="s">
        <v>184</v>
      </c>
      <c r="D80" s="7" t="s">
        <v>18</v>
      </c>
      <c r="E80" s="24" t="s">
        <v>38</v>
      </c>
      <c r="F80" s="28">
        <v>0.027349537037037037</v>
      </c>
      <c r="G80" s="7" t="str">
        <f t="shared" si="3"/>
        <v>4.55/km</v>
      </c>
      <c r="H80" s="10">
        <f t="shared" si="2"/>
        <v>0.009664351851851855</v>
      </c>
      <c r="I80" s="10">
        <f>F80-INDEX($F$4:$F$859,MATCH(D80,$D$4:$D$859,0))</f>
        <v>0.00903935185185185</v>
      </c>
    </row>
    <row r="81" spans="1:9" ht="15" customHeight="1">
      <c r="A81" s="20">
        <v>78</v>
      </c>
      <c r="B81" s="24" t="s">
        <v>185</v>
      </c>
      <c r="C81" s="24" t="s">
        <v>186</v>
      </c>
      <c r="D81" s="7" t="s">
        <v>18</v>
      </c>
      <c r="E81" s="24" t="s">
        <v>32</v>
      </c>
      <c r="F81" s="28">
        <v>0.027465277777777772</v>
      </c>
      <c r="G81" s="7" t="str">
        <f t="shared" si="3"/>
        <v>4.57/km</v>
      </c>
      <c r="H81" s="10">
        <f t="shared" si="2"/>
        <v>0.00978009259259259</v>
      </c>
      <c r="I81" s="10">
        <f>F81-INDEX($F$4:$F$859,MATCH(D81,$D$4:$D$859,0))</f>
        <v>0.009155092592592586</v>
      </c>
    </row>
    <row r="82" spans="1:9" ht="15" customHeight="1">
      <c r="A82" s="20">
        <v>79</v>
      </c>
      <c r="B82" s="24" t="s">
        <v>187</v>
      </c>
      <c r="C82" s="24" t="s">
        <v>188</v>
      </c>
      <c r="D82" s="7" t="s">
        <v>62</v>
      </c>
      <c r="E82" s="24" t="s">
        <v>32</v>
      </c>
      <c r="F82" s="28">
        <v>0.027592592592592596</v>
      </c>
      <c r="G82" s="7" t="str">
        <f t="shared" si="3"/>
        <v>4.58/km</v>
      </c>
      <c r="H82" s="10">
        <f t="shared" si="2"/>
        <v>0.009907407407407413</v>
      </c>
      <c r="I82" s="10">
        <f>F82-INDEX($F$4:$F$859,MATCH(D82,$D$4:$D$859,0))</f>
        <v>0.006377314814814818</v>
      </c>
    </row>
    <row r="83" spans="1:9" ht="15" customHeight="1">
      <c r="A83" s="20">
        <v>80</v>
      </c>
      <c r="B83" s="24" t="s">
        <v>189</v>
      </c>
      <c r="C83" s="24" t="s">
        <v>113</v>
      </c>
      <c r="D83" s="7" t="s">
        <v>74</v>
      </c>
      <c r="E83" s="24" t="s">
        <v>190</v>
      </c>
      <c r="F83" s="28">
        <v>0.027627314814814813</v>
      </c>
      <c r="G83" s="7" t="str">
        <f t="shared" si="3"/>
        <v>4.58/km</v>
      </c>
      <c r="H83" s="10">
        <f t="shared" si="2"/>
        <v>0.00994212962962963</v>
      </c>
      <c r="I83" s="10">
        <f>F83-INDEX($F$4:$F$859,MATCH(D83,$D$4:$D$859,0))</f>
        <v>0.006192129629629627</v>
      </c>
    </row>
    <row r="84" spans="1:9" ht="15" customHeight="1">
      <c r="A84" s="20">
        <v>81</v>
      </c>
      <c r="B84" s="24" t="s">
        <v>191</v>
      </c>
      <c r="C84" s="24" t="s">
        <v>192</v>
      </c>
      <c r="D84" s="7" t="s">
        <v>158</v>
      </c>
      <c r="E84" s="24" t="s">
        <v>44</v>
      </c>
      <c r="F84" s="28">
        <v>0.02763888888888889</v>
      </c>
      <c r="G84" s="7" t="str">
        <f t="shared" si="3"/>
        <v>4.59/km</v>
      </c>
      <c r="H84" s="10">
        <f t="shared" si="2"/>
        <v>0.009953703703703708</v>
      </c>
      <c r="I84" s="10">
        <f>F84-INDEX($F$4:$F$859,MATCH(D84,$D$4:$D$859,0))</f>
        <v>0.002303240740740741</v>
      </c>
    </row>
    <row r="85" spans="1:9" ht="15" customHeight="1">
      <c r="A85" s="20">
        <v>82</v>
      </c>
      <c r="B85" s="24" t="s">
        <v>193</v>
      </c>
      <c r="C85" s="24" t="s">
        <v>67</v>
      </c>
      <c r="D85" s="7" t="s">
        <v>74</v>
      </c>
      <c r="E85" s="24" t="s">
        <v>38</v>
      </c>
      <c r="F85" s="28">
        <v>0.02802083333333333</v>
      </c>
      <c r="G85" s="7" t="str">
        <f t="shared" si="3"/>
        <v>5.03/km</v>
      </c>
      <c r="H85" s="10">
        <f t="shared" si="2"/>
        <v>0.01033564814814815</v>
      </c>
      <c r="I85" s="10">
        <f>F85-INDEX($F$4:$F$859,MATCH(D85,$D$4:$D$859,0))</f>
        <v>0.006585648148148146</v>
      </c>
    </row>
    <row r="86" spans="1:9" ht="15" customHeight="1">
      <c r="A86" s="20">
        <v>83</v>
      </c>
      <c r="B86" s="24" t="s">
        <v>194</v>
      </c>
      <c r="C86" s="24" t="s">
        <v>195</v>
      </c>
      <c r="D86" s="7" t="s">
        <v>74</v>
      </c>
      <c r="E86" s="24" t="s">
        <v>196</v>
      </c>
      <c r="F86" s="28">
        <v>0.028229166666666666</v>
      </c>
      <c r="G86" s="7" t="str">
        <f t="shared" si="3"/>
        <v>5.05/km</v>
      </c>
      <c r="H86" s="10">
        <f t="shared" si="2"/>
        <v>0.010543981481481484</v>
      </c>
      <c r="I86" s="10">
        <f>F86-INDEX($F$4:$F$859,MATCH(D86,$D$4:$D$859,0))</f>
        <v>0.006793981481481481</v>
      </c>
    </row>
    <row r="87" spans="1:9" ht="15" customHeight="1">
      <c r="A87" s="20">
        <v>84</v>
      </c>
      <c r="B87" s="24" t="s">
        <v>197</v>
      </c>
      <c r="C87" s="24" t="s">
        <v>198</v>
      </c>
      <c r="D87" s="7" t="s">
        <v>62</v>
      </c>
      <c r="E87" s="24" t="s">
        <v>38</v>
      </c>
      <c r="F87" s="28">
        <v>0.028449074074074075</v>
      </c>
      <c r="G87" s="7" t="str">
        <f t="shared" si="3"/>
        <v>5.07/km</v>
      </c>
      <c r="H87" s="10">
        <f t="shared" si="2"/>
        <v>0.010763888888888892</v>
      </c>
      <c r="I87" s="10">
        <f>F87-INDEX($F$4:$F$859,MATCH(D87,$D$4:$D$859,0))</f>
        <v>0.007233796296296297</v>
      </c>
    </row>
    <row r="88" spans="1:9" ht="15" customHeight="1">
      <c r="A88" s="20">
        <v>85</v>
      </c>
      <c r="B88" s="24" t="s">
        <v>199</v>
      </c>
      <c r="C88" s="24" t="s">
        <v>200</v>
      </c>
      <c r="D88" s="7" t="s">
        <v>22</v>
      </c>
      <c r="E88" s="24" t="s">
        <v>201</v>
      </c>
      <c r="F88" s="28">
        <v>0.02849537037037037</v>
      </c>
      <c r="G88" s="7" t="str">
        <f t="shared" si="3"/>
        <v>5.08/km</v>
      </c>
      <c r="H88" s="10">
        <f t="shared" si="2"/>
        <v>0.010810185185185187</v>
      </c>
      <c r="I88" s="10">
        <f>F88-INDEX($F$4:$F$859,MATCH(D88,$D$4:$D$859,0))</f>
        <v>0.009861111111111112</v>
      </c>
    </row>
    <row r="89" spans="1:9" ht="15" customHeight="1">
      <c r="A89" s="20">
        <v>86</v>
      </c>
      <c r="B89" s="24" t="s">
        <v>202</v>
      </c>
      <c r="C89" s="24" t="s">
        <v>203</v>
      </c>
      <c r="D89" s="7" t="s">
        <v>22</v>
      </c>
      <c r="E89" s="24" t="s">
        <v>201</v>
      </c>
      <c r="F89" s="28">
        <v>0.02855324074074074</v>
      </c>
      <c r="G89" s="7" t="str">
        <f t="shared" si="3"/>
        <v>5.08/km</v>
      </c>
      <c r="H89" s="10">
        <f t="shared" si="2"/>
        <v>0.010868055555555558</v>
      </c>
      <c r="I89" s="10">
        <f>F89-INDEX($F$4:$F$859,MATCH(D89,$D$4:$D$859,0))</f>
        <v>0.009918981481481483</v>
      </c>
    </row>
    <row r="90" spans="1:9" ht="15" customHeight="1">
      <c r="A90" s="20">
        <v>87</v>
      </c>
      <c r="B90" s="24" t="s">
        <v>204</v>
      </c>
      <c r="C90" s="24" t="s">
        <v>136</v>
      </c>
      <c r="D90" s="7" t="s">
        <v>62</v>
      </c>
      <c r="E90" s="24" t="s">
        <v>38</v>
      </c>
      <c r="F90" s="28">
        <v>0.02875</v>
      </c>
      <c r="G90" s="7" t="str">
        <f t="shared" si="3"/>
        <v>5.11/km</v>
      </c>
      <c r="H90" s="10">
        <f t="shared" si="2"/>
        <v>0.011064814814814819</v>
      </c>
      <c r="I90" s="10">
        <f>F90-INDEX($F$4:$F$859,MATCH(D90,$D$4:$D$859,0))</f>
        <v>0.007534722222222224</v>
      </c>
    </row>
    <row r="91" spans="1:9" ht="15" customHeight="1">
      <c r="A91" s="20">
        <v>88</v>
      </c>
      <c r="B91" s="24" t="s">
        <v>205</v>
      </c>
      <c r="C91" s="24" t="s">
        <v>206</v>
      </c>
      <c r="D91" s="7" t="s">
        <v>62</v>
      </c>
      <c r="E91" s="24" t="s">
        <v>32</v>
      </c>
      <c r="F91" s="28">
        <v>0.028773148148148145</v>
      </c>
      <c r="G91" s="7" t="str">
        <f t="shared" si="3"/>
        <v>5.11/km</v>
      </c>
      <c r="H91" s="10">
        <f t="shared" si="2"/>
        <v>0.011087962962962963</v>
      </c>
      <c r="I91" s="10">
        <f>F91-INDEX($F$4:$F$859,MATCH(D91,$D$4:$D$859,0))</f>
        <v>0.007557870370370368</v>
      </c>
    </row>
    <row r="92" spans="1:9" ht="15" customHeight="1">
      <c r="A92" s="20">
        <v>89</v>
      </c>
      <c r="B92" s="24" t="s">
        <v>207</v>
      </c>
      <c r="C92" s="24" t="s">
        <v>208</v>
      </c>
      <c r="D92" s="7" t="s">
        <v>62</v>
      </c>
      <c r="E92" s="24" t="s">
        <v>153</v>
      </c>
      <c r="F92" s="28">
        <v>0.029328703703703704</v>
      </c>
      <c r="G92" s="7" t="str">
        <f t="shared" si="3"/>
        <v>5.17/km</v>
      </c>
      <c r="H92" s="10">
        <f t="shared" si="2"/>
        <v>0.011643518518518522</v>
      </c>
      <c r="I92" s="10">
        <f>F92-INDEX($F$4:$F$859,MATCH(D92,$D$4:$D$859,0))</f>
        <v>0.008113425925925927</v>
      </c>
    </row>
    <row r="93" spans="1:9" ht="15" customHeight="1">
      <c r="A93" s="20">
        <v>90</v>
      </c>
      <c r="B93" s="24" t="s">
        <v>209</v>
      </c>
      <c r="C93" s="24" t="s">
        <v>210</v>
      </c>
      <c r="D93" s="7" t="s">
        <v>58</v>
      </c>
      <c r="E93" s="24" t="s">
        <v>32</v>
      </c>
      <c r="F93" s="28">
        <v>0.029444444444444443</v>
      </c>
      <c r="G93" s="7" t="str">
        <f t="shared" si="3"/>
        <v>5.18/km</v>
      </c>
      <c r="H93" s="10">
        <f t="shared" si="2"/>
        <v>0.011759259259259261</v>
      </c>
      <c r="I93" s="10">
        <f>F93-INDEX($F$4:$F$859,MATCH(D93,$D$4:$D$859,0))</f>
        <v>0.008240740740740736</v>
      </c>
    </row>
    <row r="94" spans="1:9" ht="15" customHeight="1">
      <c r="A94" s="20">
        <v>91</v>
      </c>
      <c r="B94" s="24" t="s">
        <v>135</v>
      </c>
      <c r="C94" s="24" t="s">
        <v>211</v>
      </c>
      <c r="D94" s="7" t="s">
        <v>62</v>
      </c>
      <c r="E94" s="24" t="s">
        <v>38</v>
      </c>
      <c r="F94" s="28">
        <v>0.02974537037037037</v>
      </c>
      <c r="G94" s="7" t="str">
        <f t="shared" si="3"/>
        <v>5.21/km</v>
      </c>
      <c r="H94" s="10">
        <f t="shared" si="2"/>
        <v>0.012060185185185188</v>
      </c>
      <c r="I94" s="10">
        <f>F94-INDEX($F$4:$F$859,MATCH(D94,$D$4:$D$859,0))</f>
        <v>0.008530092592592593</v>
      </c>
    </row>
    <row r="95" spans="1:9" ht="15" customHeight="1">
      <c r="A95" s="20">
        <v>92</v>
      </c>
      <c r="B95" s="24" t="s">
        <v>212</v>
      </c>
      <c r="C95" s="24" t="s">
        <v>213</v>
      </c>
      <c r="D95" s="7" t="s">
        <v>62</v>
      </c>
      <c r="E95" s="24" t="s">
        <v>75</v>
      </c>
      <c r="F95" s="28">
        <v>0.02974537037037037</v>
      </c>
      <c r="G95" s="7" t="str">
        <f t="shared" si="3"/>
        <v>5.21/km</v>
      </c>
      <c r="H95" s="10">
        <f t="shared" si="2"/>
        <v>0.012060185185185188</v>
      </c>
      <c r="I95" s="10">
        <f>F95-INDEX($F$4:$F$859,MATCH(D95,$D$4:$D$859,0))</f>
        <v>0.008530092592592593</v>
      </c>
    </row>
    <row r="96" spans="1:9" ht="15" customHeight="1">
      <c r="A96" s="20">
        <v>93</v>
      </c>
      <c r="B96" s="24" t="s">
        <v>214</v>
      </c>
      <c r="C96" s="24" t="s">
        <v>52</v>
      </c>
      <c r="D96" s="7" t="s">
        <v>215</v>
      </c>
      <c r="E96" s="24" t="s">
        <v>75</v>
      </c>
      <c r="F96" s="28">
        <v>0.030300925925925926</v>
      </c>
      <c r="G96" s="7" t="str">
        <f t="shared" si="3"/>
        <v>5.27/km</v>
      </c>
      <c r="H96" s="10">
        <f t="shared" si="2"/>
        <v>0.012615740740740743</v>
      </c>
      <c r="I96" s="10">
        <f>F96-INDEX($F$4:$F$859,MATCH(D96,$D$4:$D$859,0))</f>
        <v>0</v>
      </c>
    </row>
    <row r="97" spans="1:9" ht="15" customHeight="1">
      <c r="A97" s="20">
        <v>94</v>
      </c>
      <c r="B97" s="24" t="s">
        <v>121</v>
      </c>
      <c r="C97" s="24" t="s">
        <v>37</v>
      </c>
      <c r="D97" s="7" t="s">
        <v>58</v>
      </c>
      <c r="E97" s="24" t="s">
        <v>38</v>
      </c>
      <c r="F97" s="28">
        <v>0.0303125</v>
      </c>
      <c r="G97" s="7" t="str">
        <f t="shared" si="3"/>
        <v>5.27/km</v>
      </c>
      <c r="H97" s="10">
        <f t="shared" si="2"/>
        <v>0.012627314814814817</v>
      </c>
      <c r="I97" s="10">
        <f>F97-INDEX($F$4:$F$859,MATCH(D97,$D$4:$D$859,0))</f>
        <v>0.009108796296296292</v>
      </c>
    </row>
    <row r="98" spans="1:9" ht="15" customHeight="1">
      <c r="A98" s="20">
        <v>95</v>
      </c>
      <c r="B98" s="24" t="s">
        <v>216</v>
      </c>
      <c r="C98" s="24" t="s">
        <v>217</v>
      </c>
      <c r="D98" s="7" t="s">
        <v>62</v>
      </c>
      <c r="E98" s="24" t="s">
        <v>44</v>
      </c>
      <c r="F98" s="28">
        <v>0.030636574074074076</v>
      </c>
      <c r="G98" s="7" t="str">
        <f t="shared" si="3"/>
        <v>5.31/km</v>
      </c>
      <c r="H98" s="10">
        <f aca="true" t="shared" si="4" ref="H98:H113">F98-$F$4</f>
        <v>0.012951388888888894</v>
      </c>
      <c r="I98" s="10">
        <f>F98-INDEX($F$4:$F$859,MATCH(D98,$D$4:$D$859,0))</f>
        <v>0.0094212962962963</v>
      </c>
    </row>
    <row r="99" spans="1:9" ht="15" customHeight="1">
      <c r="A99" s="20">
        <v>96</v>
      </c>
      <c r="B99" s="24" t="s">
        <v>218</v>
      </c>
      <c r="C99" s="24" t="s">
        <v>89</v>
      </c>
      <c r="D99" s="7" t="s">
        <v>74</v>
      </c>
      <c r="E99" s="24" t="s">
        <v>44</v>
      </c>
      <c r="F99" s="28">
        <v>0.030671296296296294</v>
      </c>
      <c r="G99" s="7" t="str">
        <f t="shared" si="3"/>
        <v>5.31/km</v>
      </c>
      <c r="H99" s="10">
        <f t="shared" si="4"/>
        <v>0.012986111111111111</v>
      </c>
      <c r="I99" s="10">
        <f>F99-INDEX($F$4:$F$859,MATCH(D99,$D$4:$D$859,0))</f>
        <v>0.009236111111111108</v>
      </c>
    </row>
    <row r="100" spans="1:9" ht="15" customHeight="1">
      <c r="A100" s="20">
        <v>97</v>
      </c>
      <c r="B100" s="24" t="s">
        <v>219</v>
      </c>
      <c r="C100" s="24" t="s">
        <v>67</v>
      </c>
      <c r="D100" s="7" t="s">
        <v>58</v>
      </c>
      <c r="E100" s="24" t="s">
        <v>38</v>
      </c>
      <c r="F100" s="28">
        <v>0.03090277777777778</v>
      </c>
      <c r="G100" s="7" t="str">
        <f t="shared" si="3"/>
        <v>5.34/km</v>
      </c>
      <c r="H100" s="10">
        <f t="shared" si="4"/>
        <v>0.013217592592592597</v>
      </c>
      <c r="I100" s="10">
        <f>F100-INDEX($F$4:$F$859,MATCH(D100,$D$4:$D$859,0))</f>
        <v>0.009699074074074072</v>
      </c>
    </row>
    <row r="101" spans="1:9" ht="15" customHeight="1">
      <c r="A101" s="20">
        <v>98</v>
      </c>
      <c r="B101" s="24" t="s">
        <v>220</v>
      </c>
      <c r="C101" s="24" t="s">
        <v>221</v>
      </c>
      <c r="D101" s="7" t="s">
        <v>62</v>
      </c>
      <c r="E101" s="24" t="s">
        <v>101</v>
      </c>
      <c r="F101" s="28">
        <v>0.03145833333333333</v>
      </c>
      <c r="G101" s="7" t="str">
        <f t="shared" si="3"/>
        <v>5.40/km</v>
      </c>
      <c r="H101" s="10">
        <f t="shared" si="4"/>
        <v>0.013773148148148149</v>
      </c>
      <c r="I101" s="10">
        <f>F101-INDEX($F$4:$F$859,MATCH(D101,$D$4:$D$859,0))</f>
        <v>0.010243055555555554</v>
      </c>
    </row>
    <row r="102" spans="1:9" ht="15" customHeight="1">
      <c r="A102" s="20">
        <v>99</v>
      </c>
      <c r="B102" s="24" t="s">
        <v>222</v>
      </c>
      <c r="C102" s="24" t="s">
        <v>97</v>
      </c>
      <c r="D102" s="7" t="s">
        <v>158</v>
      </c>
      <c r="E102" s="24" t="s">
        <v>223</v>
      </c>
      <c r="F102" s="28">
        <v>0.03222222222222222</v>
      </c>
      <c r="G102" s="7" t="str">
        <f t="shared" si="3"/>
        <v>5.48/km</v>
      </c>
      <c r="H102" s="10">
        <f t="shared" si="4"/>
        <v>0.01453703703703704</v>
      </c>
      <c r="I102" s="10">
        <f>F102-INDEX($F$4:$F$859,MATCH(D102,$D$4:$D$859,0))</f>
        <v>0.006886574074074073</v>
      </c>
    </row>
    <row r="103" spans="1:9" ht="15" customHeight="1">
      <c r="A103" s="20">
        <v>100</v>
      </c>
      <c r="B103" s="24" t="s">
        <v>224</v>
      </c>
      <c r="C103" s="24" t="s">
        <v>103</v>
      </c>
      <c r="D103" s="7" t="s">
        <v>28</v>
      </c>
      <c r="E103" s="24" t="s">
        <v>32</v>
      </c>
      <c r="F103" s="28">
        <v>0.03234953703703704</v>
      </c>
      <c r="G103" s="7" t="str">
        <f t="shared" si="3"/>
        <v>5.49/km</v>
      </c>
      <c r="H103" s="10">
        <f t="shared" si="4"/>
        <v>0.014664351851851855</v>
      </c>
      <c r="I103" s="10">
        <f>F103-INDEX($F$4:$F$859,MATCH(D103,$D$4:$D$859,0))</f>
        <v>0.013391203703703704</v>
      </c>
    </row>
    <row r="104" spans="1:9" ht="15" customHeight="1">
      <c r="A104" s="20">
        <v>101</v>
      </c>
      <c r="B104" s="24" t="s">
        <v>225</v>
      </c>
      <c r="C104" s="24" t="s">
        <v>67</v>
      </c>
      <c r="D104" s="7" t="s">
        <v>74</v>
      </c>
      <c r="E104" s="24" t="s">
        <v>32</v>
      </c>
      <c r="F104" s="28">
        <v>0.032546296296296295</v>
      </c>
      <c r="G104" s="7" t="str">
        <f t="shared" si="3"/>
        <v>5.52/km</v>
      </c>
      <c r="H104" s="10">
        <f t="shared" si="4"/>
        <v>0.014861111111111113</v>
      </c>
      <c r="I104" s="10">
        <f>F104-INDEX($F$4:$F$859,MATCH(D104,$D$4:$D$859,0))</f>
        <v>0.01111111111111111</v>
      </c>
    </row>
    <row r="105" spans="1:9" ht="15" customHeight="1">
      <c r="A105" s="20">
        <v>102</v>
      </c>
      <c r="B105" s="24" t="s">
        <v>226</v>
      </c>
      <c r="C105" s="24" t="s">
        <v>97</v>
      </c>
      <c r="D105" s="7" t="s">
        <v>215</v>
      </c>
      <c r="E105" s="24" t="s">
        <v>227</v>
      </c>
      <c r="F105" s="28">
        <v>0.03283564814814815</v>
      </c>
      <c r="G105" s="7" t="str">
        <f t="shared" si="3"/>
        <v>5.55/km</v>
      </c>
      <c r="H105" s="10">
        <f t="shared" si="4"/>
        <v>0.015150462962962966</v>
      </c>
      <c r="I105" s="10">
        <f>F105-INDEX($F$4:$F$859,MATCH(D105,$D$4:$D$859,0))</f>
        <v>0.002534722222222223</v>
      </c>
    </row>
    <row r="106" spans="1:9" ht="15" customHeight="1">
      <c r="A106" s="20">
        <v>103</v>
      </c>
      <c r="B106" s="24" t="s">
        <v>228</v>
      </c>
      <c r="C106" s="24" t="s">
        <v>229</v>
      </c>
      <c r="D106" s="7" t="s">
        <v>62</v>
      </c>
      <c r="E106" s="24" t="s">
        <v>35</v>
      </c>
      <c r="F106" s="28">
        <v>0.032916666666666664</v>
      </c>
      <c r="G106" s="7" t="str">
        <f t="shared" si="3"/>
        <v>5.56/km</v>
      </c>
      <c r="H106" s="10">
        <f t="shared" si="4"/>
        <v>0.015231481481481481</v>
      </c>
      <c r="I106" s="10">
        <f>F106-INDEX($F$4:$F$859,MATCH(D106,$D$4:$D$859,0))</f>
        <v>0.011701388888888886</v>
      </c>
    </row>
    <row r="107" spans="1:9" ht="15" customHeight="1">
      <c r="A107" s="20">
        <v>104</v>
      </c>
      <c r="B107" s="24" t="s">
        <v>230</v>
      </c>
      <c r="C107" s="24" t="s">
        <v>103</v>
      </c>
      <c r="D107" s="7" t="s">
        <v>173</v>
      </c>
      <c r="E107" s="24" t="s">
        <v>75</v>
      </c>
      <c r="F107" s="28">
        <v>0.033136574074074075</v>
      </c>
      <c r="G107" s="7" t="str">
        <f t="shared" si="3"/>
        <v>5.58/km</v>
      </c>
      <c r="H107" s="10">
        <f t="shared" si="4"/>
        <v>0.015451388888888893</v>
      </c>
      <c r="I107" s="10">
        <f>F107-INDEX($F$4:$F$859,MATCH(D107,$D$4:$D$859,0))</f>
        <v>0.00689814814814815</v>
      </c>
    </row>
    <row r="108" spans="1:9" ht="15" customHeight="1">
      <c r="A108" s="20">
        <v>105</v>
      </c>
      <c r="B108" s="24" t="s">
        <v>231</v>
      </c>
      <c r="C108" s="24" t="s">
        <v>111</v>
      </c>
      <c r="D108" s="7" t="s">
        <v>58</v>
      </c>
      <c r="E108" s="24" t="s">
        <v>38</v>
      </c>
      <c r="F108" s="28">
        <v>0.033136574074074075</v>
      </c>
      <c r="G108" s="7" t="str">
        <f t="shared" si="3"/>
        <v>5.58/km</v>
      </c>
      <c r="H108" s="10">
        <f t="shared" si="4"/>
        <v>0.015451388888888893</v>
      </c>
      <c r="I108" s="10">
        <f>F108-INDEX($F$4:$F$859,MATCH(D108,$D$4:$D$859,0))</f>
        <v>0.011932870370370368</v>
      </c>
    </row>
    <row r="109" spans="1:9" ht="15" customHeight="1">
      <c r="A109" s="20">
        <v>106</v>
      </c>
      <c r="B109" s="24" t="s">
        <v>232</v>
      </c>
      <c r="C109" s="24" t="s">
        <v>233</v>
      </c>
      <c r="D109" s="7" t="s">
        <v>22</v>
      </c>
      <c r="E109" s="24" t="s">
        <v>38</v>
      </c>
      <c r="F109" s="28">
        <v>0.03319444444444444</v>
      </c>
      <c r="G109" s="7" t="str">
        <f t="shared" si="3"/>
        <v>5.59/km</v>
      </c>
      <c r="H109" s="10">
        <f t="shared" si="4"/>
        <v>0.01550925925925926</v>
      </c>
      <c r="I109" s="10">
        <f>F109-INDEX($F$4:$F$859,MATCH(D109,$D$4:$D$859,0))</f>
        <v>0.014560185185185186</v>
      </c>
    </row>
    <row r="110" spans="1:9" ht="15" customHeight="1">
      <c r="A110" s="20">
        <v>107</v>
      </c>
      <c r="B110" s="24" t="s">
        <v>234</v>
      </c>
      <c r="C110" s="24" t="s">
        <v>217</v>
      </c>
      <c r="D110" s="7" t="s">
        <v>62</v>
      </c>
      <c r="E110" s="24" t="s">
        <v>38</v>
      </c>
      <c r="F110" s="28">
        <v>0.03326388888888889</v>
      </c>
      <c r="G110" s="7" t="str">
        <f t="shared" si="3"/>
        <v>5.59/km</v>
      </c>
      <c r="H110" s="10">
        <f t="shared" si="4"/>
        <v>0.01557870370370371</v>
      </c>
      <c r="I110" s="10">
        <f>F110-INDEX($F$4:$F$859,MATCH(D110,$D$4:$D$859,0))</f>
        <v>0.012048611111111114</v>
      </c>
    </row>
    <row r="111" spans="1:9" ht="15" customHeight="1">
      <c r="A111" s="20">
        <v>108</v>
      </c>
      <c r="B111" s="24" t="s">
        <v>235</v>
      </c>
      <c r="C111" s="24" t="s">
        <v>166</v>
      </c>
      <c r="D111" s="7" t="s">
        <v>74</v>
      </c>
      <c r="E111" s="24" t="s">
        <v>38</v>
      </c>
      <c r="F111" s="28">
        <v>0.039699074074074074</v>
      </c>
      <c r="G111" s="7" t="str">
        <f t="shared" si="3"/>
        <v>7.09/km</v>
      </c>
      <c r="H111" s="10">
        <f t="shared" si="4"/>
        <v>0.022013888888888892</v>
      </c>
      <c r="I111" s="10">
        <f>F111-INDEX($F$4:$F$859,MATCH(D111,$D$4:$D$859,0))</f>
        <v>0.01826388888888889</v>
      </c>
    </row>
    <row r="112" spans="1:9" ht="15" customHeight="1">
      <c r="A112" s="20">
        <v>109</v>
      </c>
      <c r="B112" s="24" t="s">
        <v>121</v>
      </c>
      <c r="C112" s="24" t="s">
        <v>105</v>
      </c>
      <c r="D112" s="7" t="s">
        <v>173</v>
      </c>
      <c r="E112" s="24" t="s">
        <v>32</v>
      </c>
      <c r="F112" s="28">
        <v>0.041226851851851855</v>
      </c>
      <c r="G112" s="7" t="str">
        <f t="shared" si="3"/>
        <v>7.25/km</v>
      </c>
      <c r="H112" s="10">
        <f t="shared" si="4"/>
        <v>0.023541666666666673</v>
      </c>
      <c r="I112" s="10">
        <f>F112-INDEX($F$4:$F$859,MATCH(D112,$D$4:$D$859,0))</f>
        <v>0.01498842592592593</v>
      </c>
    </row>
    <row r="113" spans="1:9" ht="15" customHeight="1" thickBot="1">
      <c r="A113" s="21">
        <v>110</v>
      </c>
      <c r="B113" s="25" t="s">
        <v>236</v>
      </c>
      <c r="C113" s="25" t="s">
        <v>37</v>
      </c>
      <c r="D113" s="8" t="s">
        <v>215</v>
      </c>
      <c r="E113" s="25" t="s">
        <v>237</v>
      </c>
      <c r="F113" s="29">
        <v>0.04128472222222222</v>
      </c>
      <c r="G113" s="8" t="str">
        <f t="shared" si="3"/>
        <v>7.26/km</v>
      </c>
      <c r="H113" s="11">
        <f t="shared" si="4"/>
        <v>0.02359953703703704</v>
      </c>
      <c r="I113" s="11">
        <f>F113-INDEX($F$4:$F$859,MATCH(D113,$D$4:$D$859,0))</f>
        <v>0.010983796296296297</v>
      </c>
    </row>
  </sheetData>
  <autoFilter ref="A3:I113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pane ySplit="3" topLeftCell="BM4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41" t="str">
        <f>Individuale!A1</f>
        <v> Giro delle Contrade</v>
      </c>
      <c r="B1" s="42"/>
      <c r="C1" s="43"/>
    </row>
    <row r="2" spans="1:3" ht="33" customHeight="1" thickBot="1">
      <c r="A2" s="44" t="str">
        <f>Individuale!A2&amp;" km. "&amp;Individuale!I2</f>
        <v>Trivio di Formia (LT) Italia - Domenica 12/07/2009 km. 8</v>
      </c>
      <c r="B2" s="45"/>
      <c r="C2" s="46"/>
    </row>
    <row r="3" spans="1:3" ht="24.75" customHeight="1" thickBot="1">
      <c r="A3" s="17" t="s">
        <v>1</v>
      </c>
      <c r="B3" s="18" t="s">
        <v>5</v>
      </c>
      <c r="C3" s="18" t="s">
        <v>10</v>
      </c>
    </row>
    <row r="4" spans="1:3" ht="15" customHeight="1">
      <c r="A4" s="23">
        <v>1</v>
      </c>
      <c r="B4" s="22" t="s">
        <v>38</v>
      </c>
      <c r="C4" s="47">
        <v>25</v>
      </c>
    </row>
    <row r="5" spans="1:3" ht="15" customHeight="1">
      <c r="A5" s="7">
        <v>2</v>
      </c>
      <c r="B5" s="24" t="s">
        <v>32</v>
      </c>
      <c r="C5" s="48">
        <v>14</v>
      </c>
    </row>
    <row r="6" spans="1:3" ht="15" customHeight="1">
      <c r="A6" s="7">
        <v>3</v>
      </c>
      <c r="B6" s="24" t="s">
        <v>75</v>
      </c>
      <c r="C6" s="48">
        <v>12</v>
      </c>
    </row>
    <row r="7" spans="1:3" ht="15" customHeight="1">
      <c r="A7" s="7">
        <v>4</v>
      </c>
      <c r="B7" s="24" t="s">
        <v>44</v>
      </c>
      <c r="C7" s="48">
        <v>6</v>
      </c>
    </row>
    <row r="8" spans="1:3" ht="15" customHeight="1">
      <c r="A8" s="7">
        <v>5</v>
      </c>
      <c r="B8" s="24" t="s">
        <v>78</v>
      </c>
      <c r="C8" s="48">
        <v>6</v>
      </c>
    </row>
    <row r="9" spans="1:3" ht="15" customHeight="1">
      <c r="A9" s="7">
        <v>6</v>
      </c>
      <c r="B9" s="24" t="s">
        <v>98</v>
      </c>
      <c r="C9" s="48">
        <v>4</v>
      </c>
    </row>
    <row r="10" spans="1:3" ht="15" customHeight="1">
      <c r="A10" s="7">
        <v>7</v>
      </c>
      <c r="B10" s="24" t="s">
        <v>85</v>
      </c>
      <c r="C10" s="48">
        <v>3</v>
      </c>
    </row>
    <row r="11" spans="1:3" ht="15" customHeight="1">
      <c r="A11" s="7">
        <v>8</v>
      </c>
      <c r="B11" s="24" t="s">
        <v>68</v>
      </c>
      <c r="C11" s="48">
        <v>2</v>
      </c>
    </row>
    <row r="12" spans="1:3" ht="15" customHeight="1">
      <c r="A12" s="7">
        <v>9</v>
      </c>
      <c r="B12" s="24" t="s">
        <v>101</v>
      </c>
      <c r="C12" s="48">
        <v>2</v>
      </c>
    </row>
    <row r="13" spans="1:3" ht="15" customHeight="1">
      <c r="A13" s="7">
        <v>10</v>
      </c>
      <c r="B13" s="24" t="s">
        <v>137</v>
      </c>
      <c r="C13" s="48">
        <v>2</v>
      </c>
    </row>
    <row r="14" spans="1:3" ht="15" customHeight="1">
      <c r="A14" s="7">
        <v>11</v>
      </c>
      <c r="B14" s="24" t="s">
        <v>35</v>
      </c>
      <c r="C14" s="48">
        <v>2</v>
      </c>
    </row>
    <row r="15" spans="1:3" ht="15" customHeight="1">
      <c r="A15" s="7">
        <v>12</v>
      </c>
      <c r="B15" s="24" t="s">
        <v>153</v>
      </c>
      <c r="C15" s="48">
        <v>2</v>
      </c>
    </row>
    <row r="16" spans="1:3" ht="15" customHeight="1">
      <c r="A16" s="7">
        <v>13</v>
      </c>
      <c r="B16" s="24" t="s">
        <v>41</v>
      </c>
      <c r="C16" s="48">
        <v>2</v>
      </c>
    </row>
    <row r="17" spans="1:3" ht="15" customHeight="1">
      <c r="A17" s="7">
        <v>14</v>
      </c>
      <c r="B17" s="24" t="s">
        <v>59</v>
      </c>
      <c r="C17" s="48">
        <v>2</v>
      </c>
    </row>
    <row r="18" spans="1:3" ht="15" customHeight="1">
      <c r="A18" s="7">
        <v>15</v>
      </c>
      <c r="B18" s="24" t="s">
        <v>201</v>
      </c>
      <c r="C18" s="48">
        <v>2</v>
      </c>
    </row>
    <row r="19" spans="1:3" ht="15" customHeight="1">
      <c r="A19" s="7">
        <v>16</v>
      </c>
      <c r="B19" s="24" t="s">
        <v>223</v>
      </c>
      <c r="C19" s="48">
        <v>1</v>
      </c>
    </row>
    <row r="20" spans="1:3" ht="15" customHeight="1">
      <c r="A20" s="7">
        <v>17</v>
      </c>
      <c r="B20" s="24" t="s">
        <v>176</v>
      </c>
      <c r="C20" s="48">
        <v>1</v>
      </c>
    </row>
    <row r="21" spans="1:3" ht="15" customHeight="1">
      <c r="A21" s="7">
        <v>18</v>
      </c>
      <c r="B21" s="24" t="s">
        <v>237</v>
      </c>
      <c r="C21" s="48">
        <v>1</v>
      </c>
    </row>
    <row r="22" spans="1:3" ht="15" customHeight="1">
      <c r="A22" s="7">
        <v>19</v>
      </c>
      <c r="B22" s="24" t="s">
        <v>150</v>
      </c>
      <c r="C22" s="48">
        <v>1</v>
      </c>
    </row>
    <row r="23" spans="1:3" ht="15" customHeight="1">
      <c r="A23" s="32">
        <v>20</v>
      </c>
      <c r="B23" s="31" t="s">
        <v>11</v>
      </c>
      <c r="C23" s="35">
        <v>1</v>
      </c>
    </row>
    <row r="24" spans="1:3" ht="15" customHeight="1">
      <c r="A24" s="7">
        <v>21</v>
      </c>
      <c r="B24" s="24" t="s">
        <v>15</v>
      </c>
      <c r="C24" s="48">
        <v>1</v>
      </c>
    </row>
    <row r="25" spans="1:3" ht="15" customHeight="1">
      <c r="A25" s="7">
        <v>22</v>
      </c>
      <c r="B25" s="24" t="s">
        <v>26</v>
      </c>
      <c r="C25" s="48">
        <v>1</v>
      </c>
    </row>
    <row r="26" spans="1:3" ht="15" customHeight="1">
      <c r="A26" s="7">
        <v>23</v>
      </c>
      <c r="B26" s="24" t="s">
        <v>160</v>
      </c>
      <c r="C26" s="48">
        <v>1</v>
      </c>
    </row>
    <row r="27" spans="1:3" ht="15" customHeight="1">
      <c r="A27" s="7">
        <v>24</v>
      </c>
      <c r="B27" s="24" t="s">
        <v>53</v>
      </c>
      <c r="C27" s="48">
        <v>1</v>
      </c>
    </row>
    <row r="28" spans="1:3" ht="15" customHeight="1">
      <c r="A28" s="7">
        <v>25</v>
      </c>
      <c r="B28" s="24" t="s">
        <v>63</v>
      </c>
      <c r="C28" s="48">
        <v>1</v>
      </c>
    </row>
    <row r="29" spans="1:3" ht="15" customHeight="1">
      <c r="A29" s="7">
        <v>26</v>
      </c>
      <c r="B29" s="24" t="s">
        <v>190</v>
      </c>
      <c r="C29" s="48">
        <v>1</v>
      </c>
    </row>
    <row r="30" spans="1:3" ht="15" customHeight="1">
      <c r="A30" s="7">
        <v>27</v>
      </c>
      <c r="B30" s="24" t="s">
        <v>107</v>
      </c>
      <c r="C30" s="48">
        <v>1</v>
      </c>
    </row>
    <row r="31" spans="1:3" ht="15" customHeight="1">
      <c r="A31" s="7">
        <v>28</v>
      </c>
      <c r="B31" s="24" t="s">
        <v>142</v>
      </c>
      <c r="C31" s="48">
        <v>1</v>
      </c>
    </row>
    <row r="32" spans="1:3" ht="15" customHeight="1">
      <c r="A32" s="7">
        <v>29</v>
      </c>
      <c r="B32" s="24" t="s">
        <v>196</v>
      </c>
      <c r="C32" s="48">
        <v>1</v>
      </c>
    </row>
    <row r="33" spans="1:3" ht="15" customHeight="1">
      <c r="A33" s="7">
        <v>30</v>
      </c>
      <c r="B33" s="24" t="s">
        <v>227</v>
      </c>
      <c r="C33" s="48">
        <v>1</v>
      </c>
    </row>
    <row r="34" spans="1:3" ht="15" customHeight="1">
      <c r="A34" s="7">
        <v>31</v>
      </c>
      <c r="B34" s="24" t="s">
        <v>19</v>
      </c>
      <c r="C34" s="48">
        <v>1</v>
      </c>
    </row>
    <row r="35" spans="1:3" ht="15" customHeight="1">
      <c r="A35" s="7">
        <v>32</v>
      </c>
      <c r="B35" s="24" t="s">
        <v>93</v>
      </c>
      <c r="C35" s="48">
        <v>1</v>
      </c>
    </row>
    <row r="36" spans="1:3" ht="15" customHeight="1">
      <c r="A36" s="7">
        <v>33</v>
      </c>
      <c r="B36" s="24" t="s">
        <v>118</v>
      </c>
      <c r="C36" s="48">
        <v>1</v>
      </c>
    </row>
    <row r="37" spans="1:3" ht="15" customHeight="1">
      <c r="A37" s="7">
        <v>34</v>
      </c>
      <c r="B37" s="24" t="s">
        <v>29</v>
      </c>
      <c r="C37" s="48">
        <v>1</v>
      </c>
    </row>
    <row r="38" spans="1:3" ht="15" customHeight="1">
      <c r="A38" s="7">
        <v>35</v>
      </c>
      <c r="B38" s="24" t="s">
        <v>47</v>
      </c>
      <c r="C38" s="48">
        <v>1</v>
      </c>
    </row>
    <row r="39" spans="1:3" ht="15" customHeight="1">
      <c r="A39" s="7">
        <v>36</v>
      </c>
      <c r="B39" s="24" t="s">
        <v>23</v>
      </c>
      <c r="C39" s="48">
        <v>1</v>
      </c>
    </row>
    <row r="40" spans="1:3" ht="15" customHeight="1">
      <c r="A40" s="7">
        <v>37</v>
      </c>
      <c r="B40" s="24" t="s">
        <v>90</v>
      </c>
      <c r="C40" s="48">
        <v>1</v>
      </c>
    </row>
    <row r="41" spans="1:3" ht="15" customHeight="1">
      <c r="A41" s="7">
        <v>38</v>
      </c>
      <c r="B41" s="24" t="s">
        <v>71</v>
      </c>
      <c r="C41" s="48">
        <v>1</v>
      </c>
    </row>
    <row r="42" spans="1:3" ht="15" customHeight="1" thickBot="1">
      <c r="A42" s="8">
        <v>39</v>
      </c>
      <c r="B42" s="25" t="s">
        <v>167</v>
      </c>
      <c r="C42" s="49">
        <v>1</v>
      </c>
    </row>
    <row r="43" ht="12.75">
      <c r="C43" s="3">
        <f>SUM(C4:C42)</f>
        <v>110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2009-03-19T09:47:20Z</cp:lastPrinted>
  <dcterms:created xsi:type="dcterms:W3CDTF">2008-10-15T19:55:17Z</dcterms:created>
  <dcterms:modified xsi:type="dcterms:W3CDTF">2009-07-17T08:44:47Z</dcterms:modified>
  <cp:category/>
  <cp:version/>
  <cp:contentType/>
  <cp:contentStatus/>
</cp:coreProperties>
</file>