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<sst xmlns="http://schemas.openxmlformats.org/spreadsheetml/2006/main" count="608" uniqueCount="363">
  <si>
    <t>BELLISI</t>
  </si>
  <si>
    <t>FRATTINI</t>
  </si>
  <si>
    <t>CURZIO</t>
  </si>
  <si>
    <t>AUGUSTO</t>
  </si>
  <si>
    <t>GUALTIERI</t>
  </si>
  <si>
    <t>ZUPPELLO</t>
  </si>
  <si>
    <t>PEIFFER</t>
  </si>
  <si>
    <t>PEPE</t>
  </si>
  <si>
    <t>MANCINELLI</t>
  </si>
  <si>
    <t>DI CURZIO</t>
  </si>
  <si>
    <t>AGOSTINO</t>
  </si>
  <si>
    <t>PECORARO</t>
  </si>
  <si>
    <t>ARANCI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</si>
  <si>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</si>
  <si>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</si>
  <si>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</si>
  <si>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</si>
  <si>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</si>
  <si>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</si>
  <si>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</si>
  <si>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</si>
  <si>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</si>
  <si>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</si>
  <si>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SALVATORE</t>
  </si>
  <si>
    <t>GIORGIO</t>
  </si>
  <si>
    <t>FABIO</t>
  </si>
  <si>
    <t>ANDREA</t>
  </si>
  <si>
    <t>GIOVANNI</t>
  </si>
  <si>
    <t>ALESSANDRO</t>
  </si>
  <si>
    <t>MAURO</t>
  </si>
  <si>
    <t>PODISTICA CASALOTTI</t>
  </si>
  <si>
    <t>ENRICO</t>
  </si>
  <si>
    <t>STEFANO</t>
  </si>
  <si>
    <t>GIUSEPPE</t>
  </si>
  <si>
    <t>CARLO</t>
  </si>
  <si>
    <t>LUCA</t>
  </si>
  <si>
    <t>RENZO</t>
  </si>
  <si>
    <t>MASSIMO</t>
  </si>
  <si>
    <t>SANDRO</t>
  </si>
  <si>
    <t>GAETANO</t>
  </si>
  <si>
    <t>MARATHON CLUB ROMA</t>
  </si>
  <si>
    <t>FRANCESCO</t>
  </si>
  <si>
    <t>SIMONE</t>
  </si>
  <si>
    <t>CLAUDIO</t>
  </si>
  <si>
    <t>MARCO</t>
  </si>
  <si>
    <t>ROBERTO</t>
  </si>
  <si>
    <t>LUCIANO</t>
  </si>
  <si>
    <t>ANTONIO</t>
  </si>
  <si>
    <t>GIULIO</t>
  </si>
  <si>
    <t>LUIGI</t>
  </si>
  <si>
    <t>BRUNO</t>
  </si>
  <si>
    <t>GIANNI</t>
  </si>
  <si>
    <t>MAZZONI</t>
  </si>
  <si>
    <t>GIANCARLO</t>
  </si>
  <si>
    <t>NICOLA</t>
  </si>
  <si>
    <t>ROSA</t>
  </si>
  <si>
    <t>VINCENZO</t>
  </si>
  <si>
    <t>DANIELE</t>
  </si>
  <si>
    <t>AVERSA</t>
  </si>
  <si>
    <t>LUCCI</t>
  </si>
  <si>
    <t>PAOLO</t>
  </si>
  <si>
    <t>PASQUALE</t>
  </si>
  <si>
    <t>RICCARDO</t>
  </si>
  <si>
    <t>MAURIZIO</t>
  </si>
  <si>
    <t>ATLETICA PEGASO</t>
  </si>
  <si>
    <t>LONGO</t>
  </si>
  <si>
    <t>Distanza dal 1° classif</t>
  </si>
  <si>
    <t>Distanza dal 1° di categoria</t>
  </si>
  <si>
    <t>EUGENIO</t>
  </si>
  <si>
    <t>EMANUELE</t>
  </si>
  <si>
    <t>FEDERICA</t>
  </si>
  <si>
    <t>DI GENNARO</t>
  </si>
  <si>
    <t>DOMENICO</t>
  </si>
  <si>
    <t>MARA</t>
  </si>
  <si>
    <t>MALAVENDA</t>
  </si>
  <si>
    <t>DARIO</t>
  </si>
  <si>
    <t>DANIEL</t>
  </si>
  <si>
    <t>GABRIELE</t>
  </si>
  <si>
    <t>MARINO</t>
  </si>
  <si>
    <t>NAPOLEONE</t>
  </si>
  <si>
    <t>LOREDANA</t>
  </si>
  <si>
    <t>MARIANI</t>
  </si>
  <si>
    <t>COSTA</t>
  </si>
  <si>
    <t>CROLLARI</t>
  </si>
  <si>
    <t>ITALO</t>
  </si>
  <si>
    <t>CINZIA</t>
  </si>
  <si>
    <t>GARNERO</t>
  </si>
  <si>
    <t>ALDO</t>
  </si>
  <si>
    <t>AGOSTINI</t>
  </si>
  <si>
    <t>BARRELLA</t>
  </si>
  <si>
    <t>PETRELLI</t>
  </si>
  <si>
    <t>SAVINO</t>
  </si>
  <si>
    <t>MERICO</t>
  </si>
  <si>
    <t>ROCCO</t>
  </si>
  <si>
    <t>TOMMASO</t>
  </si>
  <si>
    <t>DI TANNA</t>
  </si>
  <si>
    <t>LAURA</t>
  </si>
  <si>
    <t>PATRIZIA</t>
  </si>
  <si>
    <t>MORETTI</t>
  </si>
  <si>
    <t>PIERONI</t>
  </si>
  <si>
    <t>CRISTIANO</t>
  </si>
  <si>
    <t>MENCARELLI</t>
  </si>
  <si>
    <t>GUARNERA</t>
  </si>
  <si>
    <t>CIRO</t>
  </si>
  <si>
    <t>ANNALISA</t>
  </si>
  <si>
    <t>HUIZING</t>
  </si>
  <si>
    <t>STEFANIA</t>
  </si>
  <si>
    <t>VERDIGLIONE</t>
  </si>
  <si>
    <t>COSMA</t>
  </si>
  <si>
    <t>GENOVESE</t>
  </si>
  <si>
    <t>GUGLIELMO</t>
  </si>
  <si>
    <t>NUNZIO</t>
  </si>
  <si>
    <t>FERDINANDO</t>
  </si>
  <si>
    <t>ASTRA TRASTEVERE</t>
  </si>
  <si>
    <t>VALTER</t>
  </si>
  <si>
    <t>DE LUCIA</t>
  </si>
  <si>
    <t>MELE</t>
  </si>
  <si>
    <t>Boccea Running</t>
  </si>
  <si>
    <t>3ª edizione</t>
  </si>
  <si>
    <t>Via Boccea - Roma (RM) Italia - Domenica 24/06/2012</t>
  </si>
  <si>
    <t>CACCIAMANI</t>
  </si>
  <si>
    <t>M50/54</t>
  </si>
  <si>
    <t>SERVIZI ATL FUTURA ROMA</t>
  </si>
  <si>
    <t>00:39:35</t>
  </si>
  <si>
    <t>DIADEI</t>
  </si>
  <si>
    <t>TIZIANO</t>
  </si>
  <si>
    <t>M35/39</t>
  </si>
  <si>
    <t>ASD FREE RUNNERS</t>
  </si>
  <si>
    <t>00:40:38</t>
  </si>
  <si>
    <t>DI COLA</t>
  </si>
  <si>
    <t>M30/34</t>
  </si>
  <si>
    <t>00:41:29</t>
  </si>
  <si>
    <t>ATLETICA MONTE MARIO</t>
  </si>
  <si>
    <t>00:42:38</t>
  </si>
  <si>
    <t>KIRIELEISON</t>
  </si>
  <si>
    <t>PODISTI MARATONA ROMA</t>
  </si>
  <si>
    <t>00:43:19</t>
  </si>
  <si>
    <t>SOCIETA' ATLETICA ENI</t>
  </si>
  <si>
    <t>00:44:17</t>
  </si>
  <si>
    <t>ANASTASI</t>
  </si>
  <si>
    <t>US ROMA 83</t>
  </si>
  <si>
    <t>00:44:20</t>
  </si>
  <si>
    <t>NOVARO</t>
  </si>
  <si>
    <t>M45/49</t>
  </si>
  <si>
    <t>ASD RIFONDAZIONE PODISTICA</t>
  </si>
  <si>
    <t>00:44:34</t>
  </si>
  <si>
    <t>PIAZZA</t>
  </si>
  <si>
    <t>M55/59</t>
  </si>
  <si>
    <t>CRAL POLIGRAFICO</t>
  </si>
  <si>
    <t>00:44:48</t>
  </si>
  <si>
    <t>ALBATROS</t>
  </si>
  <si>
    <t>00:45:02</t>
  </si>
  <si>
    <t>TEMPIO</t>
  </si>
  <si>
    <t>00:45:12</t>
  </si>
  <si>
    <t>00:45:27</t>
  </si>
  <si>
    <t>00:45:41</t>
  </si>
  <si>
    <t>M40/44</t>
  </si>
  <si>
    <t>PODISTICA 2007</t>
  </si>
  <si>
    <t>00:46:11</t>
  </si>
  <si>
    <t>CERRONI</t>
  </si>
  <si>
    <t>AZZANO RUNNERS</t>
  </si>
  <si>
    <t>00:46:32</t>
  </si>
  <si>
    <t>SIMEONI</t>
  </si>
  <si>
    <t>M18/29</t>
  </si>
  <si>
    <t>00:46:49</t>
  </si>
  <si>
    <t>00:47:26</t>
  </si>
  <si>
    <t>ZIBELLINI</t>
  </si>
  <si>
    <t>00:47:30</t>
  </si>
  <si>
    <t>STABILE</t>
  </si>
  <si>
    <t>00:47:33</t>
  </si>
  <si>
    <t>IULIANO</t>
  </si>
  <si>
    <t>AMATORI VILLA PAMPHILI</t>
  </si>
  <si>
    <t>00:47:59</t>
  </si>
  <si>
    <t>RESTIGLIAN</t>
  </si>
  <si>
    <t>M60/64</t>
  </si>
  <si>
    <t>00:48:43</t>
  </si>
  <si>
    <t>KLAZIENA INEKE</t>
  </si>
  <si>
    <t>F45/54</t>
  </si>
  <si>
    <t>ACORP</t>
  </si>
  <si>
    <t>00:48:44</t>
  </si>
  <si>
    <t>DI FRUSCIO</t>
  </si>
  <si>
    <t>00:48:55</t>
  </si>
  <si>
    <t>CICERCHIO</t>
  </si>
  <si>
    <t>00:49:04</t>
  </si>
  <si>
    <t>KHRAMIANKOU</t>
  </si>
  <si>
    <t>ANDREI</t>
  </si>
  <si>
    <t>ASD RUNING S BASILIO</t>
  </si>
  <si>
    <t>00:49:17</t>
  </si>
  <si>
    <t>DE VIZIO</t>
  </si>
  <si>
    <t>00:49:26</t>
  </si>
  <si>
    <t>AMORIELLO</t>
  </si>
  <si>
    <t>00:49:35</t>
  </si>
  <si>
    <t>ANNA BABI RUNNER</t>
  </si>
  <si>
    <t>00:49:58</t>
  </si>
  <si>
    <t>00:50:06</t>
  </si>
  <si>
    <t>GS BANCARI ROMANI</t>
  </si>
  <si>
    <t>00:50:15</t>
  </si>
  <si>
    <t>ANDREW</t>
  </si>
  <si>
    <t>EDWARDS</t>
  </si>
  <si>
    <t>LIBERO</t>
  </si>
  <si>
    <t>00:50:17</t>
  </si>
  <si>
    <t>SALVIONI</t>
  </si>
  <si>
    <t>F55/64</t>
  </si>
  <si>
    <t>00:50:20</t>
  </si>
  <si>
    <t>GHASSEM</t>
  </si>
  <si>
    <t>HAMID</t>
  </si>
  <si>
    <t>00:50:46</t>
  </si>
  <si>
    <t>CASSAN</t>
  </si>
  <si>
    <t>00:50:54</t>
  </si>
  <si>
    <t>BOTTICLLI</t>
  </si>
  <si>
    <t>ASD CARIRI</t>
  </si>
  <si>
    <t>00:51:06</t>
  </si>
  <si>
    <t>FUCCI</t>
  </si>
  <si>
    <t>00:51:10</t>
  </si>
  <si>
    <t>ATL VILLA GUGLIELMI</t>
  </si>
  <si>
    <t>00:51:15</t>
  </si>
  <si>
    <t>VERACINI</t>
  </si>
  <si>
    <t>00:51:19</t>
  </si>
  <si>
    <t>00:51:39</t>
  </si>
  <si>
    <t>ATAC MARATHON CLUB</t>
  </si>
  <si>
    <t>00:51:41</t>
  </si>
  <si>
    <t>GATTO</t>
  </si>
  <si>
    <t>ASI</t>
  </si>
  <si>
    <t>00:51:46</t>
  </si>
  <si>
    <t>GUERRIERO</t>
  </si>
  <si>
    <t>BIONDO</t>
  </si>
  <si>
    <t>00:52:07</t>
  </si>
  <si>
    <t>CAT SPORT</t>
  </si>
  <si>
    <t>00:52:14</t>
  </si>
  <si>
    <t>FORTE</t>
  </si>
  <si>
    <t>00:52:32</t>
  </si>
  <si>
    <t>GIOVANNI SCAVO 2000</t>
  </si>
  <si>
    <t>00:53:01</t>
  </si>
  <si>
    <t>F35/44</t>
  </si>
  <si>
    <t>00:53:13</t>
  </si>
  <si>
    <t>FATTORI</t>
  </si>
  <si>
    <t>00:53:49</t>
  </si>
  <si>
    <t>TIMOTHY</t>
  </si>
  <si>
    <t>ELLIS</t>
  </si>
  <si>
    <t>00:54:08</t>
  </si>
  <si>
    <t>SCARELLA</t>
  </si>
  <si>
    <t>ALMAVIVA RUNNERS</t>
  </si>
  <si>
    <t>00:54:13</t>
  </si>
  <si>
    <t>LAURO</t>
  </si>
  <si>
    <t>CC ANIENE</t>
  </si>
  <si>
    <t>00:54:16</t>
  </si>
  <si>
    <t>DIARIO</t>
  </si>
  <si>
    <t>00:54:18</t>
  </si>
  <si>
    <t>MATERA</t>
  </si>
  <si>
    <t>GS CAT SPORT ROMA</t>
  </si>
  <si>
    <t>00:54:24</t>
  </si>
  <si>
    <t>00:54:36</t>
  </si>
  <si>
    <t>BONCORAGLIO</t>
  </si>
  <si>
    <t>00:54:37</t>
  </si>
  <si>
    <t>ZERVOS</t>
  </si>
  <si>
    <t>THI KIM THU</t>
  </si>
  <si>
    <t>ATLETICA INSIEME</t>
  </si>
  <si>
    <t>00:54:39</t>
  </si>
  <si>
    <t>00:54:48</t>
  </si>
  <si>
    <t>GASBARRO</t>
  </si>
  <si>
    <t>DONATO</t>
  </si>
  <si>
    <t>00:54:54</t>
  </si>
  <si>
    <t>CARBONARO</t>
  </si>
  <si>
    <t>00:55:10</t>
  </si>
  <si>
    <t>DI MICHELE</t>
  </si>
  <si>
    <t>00:55:16</t>
  </si>
  <si>
    <t>FUSACCHIA</t>
  </si>
  <si>
    <t>00:55:26</t>
  </si>
  <si>
    <t>00:55:28</t>
  </si>
  <si>
    <t>FLAMMINI</t>
  </si>
  <si>
    <t>LAGOS DEI MARSI</t>
  </si>
  <si>
    <t>00:55:31</t>
  </si>
  <si>
    <t>M65/69</t>
  </si>
  <si>
    <t>00:55:47</t>
  </si>
  <si>
    <t>PICCARI</t>
  </si>
  <si>
    <t>00:55:51</t>
  </si>
  <si>
    <t>00:55:56</t>
  </si>
  <si>
    <t>ZAUTZIK</t>
  </si>
  <si>
    <t>00:56:04</t>
  </si>
  <si>
    <t>CIOCCHETTI</t>
  </si>
  <si>
    <t>00:57:00</t>
  </si>
  <si>
    <t>BUZZI</t>
  </si>
  <si>
    <t>ADEMO</t>
  </si>
  <si>
    <t>ATLETICO UISP MONTEROTONDO</t>
  </si>
  <si>
    <t>00:57:17</t>
  </si>
  <si>
    <t>SCORTA</t>
  </si>
  <si>
    <t>00:57:36</t>
  </si>
  <si>
    <t>MORBIDELLI</t>
  </si>
  <si>
    <t>00:57:43</t>
  </si>
  <si>
    <t>IACOPONI</t>
  </si>
  <si>
    <t>POL G CASTELLO</t>
  </si>
  <si>
    <t>00:57:46</t>
  </si>
  <si>
    <t>CICERONE</t>
  </si>
  <si>
    <t>00:57:48</t>
  </si>
  <si>
    <t>MARRA</t>
  </si>
  <si>
    <t>MARATHON CLUB CITTA' DI CASTELLO</t>
  </si>
  <si>
    <t>00:58:05</t>
  </si>
  <si>
    <t>00:58:10</t>
  </si>
  <si>
    <t>PANDEL</t>
  </si>
  <si>
    <t>ANETA</t>
  </si>
  <si>
    <t>00:59:12</t>
  </si>
  <si>
    <t>00:59:20</t>
  </si>
  <si>
    <t>D'ERCOLE</t>
  </si>
  <si>
    <t>VILLA AURELIA FORUM</t>
  </si>
  <si>
    <t>00:59:23</t>
  </si>
  <si>
    <t>IACQUANITI</t>
  </si>
  <si>
    <t>ASD FILIPPIDE MESSINA</t>
  </si>
  <si>
    <t>00:59:27</t>
  </si>
  <si>
    <t>00:59:36</t>
  </si>
  <si>
    <t>MADAMA</t>
  </si>
  <si>
    <t>00:59:40</t>
  </si>
  <si>
    <t>SANTARELLI</t>
  </si>
  <si>
    <t>00:59:58</t>
  </si>
  <si>
    <t>MAINIERI</t>
  </si>
  <si>
    <t>01:00:01</t>
  </si>
  <si>
    <t>RAFFO</t>
  </si>
  <si>
    <t>01:00:05</t>
  </si>
  <si>
    <t>CRESCENZO</t>
  </si>
  <si>
    <t>SOC POD VILLA AURELIA</t>
  </si>
  <si>
    <t>01:00:22</t>
  </si>
  <si>
    <t>FANCESCO</t>
  </si>
  <si>
    <t>01:00:24</t>
  </si>
  <si>
    <t>FRANZE'</t>
  </si>
  <si>
    <t>SOFIA</t>
  </si>
  <si>
    <t>01:00:46</t>
  </si>
  <si>
    <t>01:01:06</t>
  </si>
  <si>
    <t>01:01:18</t>
  </si>
  <si>
    <t>01:01:36</t>
  </si>
  <si>
    <t>01:01:40</t>
  </si>
  <si>
    <t>01:01:41</t>
  </si>
  <si>
    <t>M70+</t>
  </si>
  <si>
    <t>01:02:25</t>
  </si>
  <si>
    <t>01:02:27</t>
  </si>
  <si>
    <t>MANDOLINI</t>
  </si>
  <si>
    <t>01:02:34</t>
  </si>
  <si>
    <t>DI GIAMBERARDINO</t>
  </si>
  <si>
    <t>01:02:35</t>
  </si>
  <si>
    <t>CAVALIERI</t>
  </si>
  <si>
    <t>01:03:15</t>
  </si>
  <si>
    <t>BELLOTTI</t>
  </si>
  <si>
    <t>01:04:03</t>
  </si>
  <si>
    <t>01:04:55</t>
  </si>
  <si>
    <t>01:05:20</t>
  </si>
  <si>
    <t>GALOPPO</t>
  </si>
  <si>
    <t>01:05:28</t>
  </si>
  <si>
    <t>MARTINES</t>
  </si>
  <si>
    <t>01:07:04</t>
  </si>
  <si>
    <t>MILLER</t>
  </si>
  <si>
    <t>01:07:19</t>
  </si>
  <si>
    <t>01:07:44</t>
  </si>
  <si>
    <t>IAPPELLI</t>
  </si>
  <si>
    <t>ATL ROMA ACQUACETOSA</t>
  </si>
  <si>
    <t>01:07:47</t>
  </si>
  <si>
    <t>PROVINCIALI</t>
  </si>
  <si>
    <t>01:08:39</t>
  </si>
  <si>
    <t>01:14:09</t>
  </si>
  <si>
    <t>GRUPPO ROMANA GAS</t>
  </si>
  <si>
    <t>01:24:52</t>
  </si>
  <si>
    <t>ZAPPI</t>
  </si>
  <si>
    <t>01:32:46</t>
  </si>
  <si>
    <t>VAROTTO</t>
  </si>
  <si>
    <t>01:33:11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</si>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</sst>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0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/>
    </xf>
    <xf numFmtId="164" fontId="12" fillId="34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49" fontId="49" fillId="35" borderId="12" xfId="0" applyNumberFormat="1" applyFont="1" applyFill="1" applyBorder="1" applyAlignment="1">
      <alignment vertical="center"/>
    </xf>
    <xf numFmtId="49" fontId="49" fillId="35" borderId="12" xfId="0" applyNumberFormat="1" applyFont="1" applyFill="1" applyBorder="1" applyAlignment="1">
      <alignment horizontal="center" vertical="center"/>
    </xf>
    <xf numFmtId="165" fontId="49" fillId="35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0" fontId="49" fillId="35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14" t="s">
        <v>117</v>
      </c>
      <c r="B1" s="15"/>
      <c r="C1" s="15"/>
      <c r="D1" s="15"/>
      <c r="E1" s="15"/>
      <c r="F1" s="15"/>
      <c r="G1" s="15"/>
      <c r="H1" s="15"/>
      <c r="I1" s="16"/>
    </row>
    <row r="2" spans="1:9" ht="24" customHeight="1">
      <c r="A2" s="19" t="s">
        <v>118</v>
      </c>
      <c r="B2" s="20"/>
      <c r="C2" s="20"/>
      <c r="D2" s="20"/>
      <c r="E2" s="20"/>
      <c r="F2" s="20"/>
      <c r="G2" s="20"/>
      <c r="H2" s="20"/>
      <c r="I2" s="21"/>
    </row>
    <row r="3" spans="1:9" ht="24" customHeight="1">
      <c r="A3" s="17" t="s">
        <v>119</v>
      </c>
      <c r="B3" s="18"/>
      <c r="C3" s="18"/>
      <c r="D3" s="18"/>
      <c r="E3" s="18"/>
      <c r="F3" s="18"/>
      <c r="G3" s="18"/>
      <c r="H3" s="12" t="s">
        <v>14</v>
      </c>
      <c r="I3" s="13">
        <v>10.6</v>
      </c>
    </row>
    <row r="4" spans="1:9" ht="37.5" customHeight="1">
      <c r="A4" s="5" t="s">
        <v>15</v>
      </c>
      <c r="B4" s="6" t="s">
        <v>16</v>
      </c>
      <c r="C4" s="7" t="s">
        <v>17</v>
      </c>
      <c r="D4" s="7" t="s">
        <v>18</v>
      </c>
      <c r="E4" s="8" t="s">
        <v>19</v>
      </c>
      <c r="F4" s="7" t="s">
        <v>20</v>
      </c>
      <c r="G4" s="7" t="s">
        <v>21</v>
      </c>
      <c r="H4" s="11" t="s">
        <v>66</v>
      </c>
      <c r="I4" s="11" t="s">
        <v>67</v>
      </c>
    </row>
    <row r="5" spans="1:9" s="3" customFormat="1" ht="15" customHeight="1">
      <c r="A5" s="24">
        <v>1</v>
      </c>
      <c r="B5" s="25" t="s">
        <v>120</v>
      </c>
      <c r="C5" s="25" t="s">
        <v>44</v>
      </c>
      <c r="D5" s="26" t="s">
        <v>121</v>
      </c>
      <c r="E5" s="25" t="s">
        <v>122</v>
      </c>
      <c r="F5" s="26" t="s">
        <v>123</v>
      </c>
      <c r="G5" s="24" t="str">
        <f aca="true" t="shared" si="0" ref="G5:G68">TEXT(INT((HOUR(F5)*3600+MINUTE(F5)*60+SECOND(F5))/$I$3/60),"0")&amp;"."&amp;TEXT(MOD((HOUR(F5)*3600+MINUTE(F5)*60+SECOND(F5))/$I$3,60),"00")&amp;"/km"</f>
        <v>3.44/km</v>
      </c>
      <c r="H5" s="27">
        <f aca="true" t="shared" si="1" ref="H5:H68">F5-$F$5</f>
        <v>0</v>
      </c>
      <c r="I5" s="27">
        <f>F5-INDEX($F$5:$F$36,MATCH(D5,$D$5:$D$36,0))</f>
        <v>0</v>
      </c>
    </row>
    <row r="6" spans="1:9" s="3" customFormat="1" ht="15" customHeight="1">
      <c r="A6" s="28">
        <v>2</v>
      </c>
      <c r="B6" s="29" t="s">
        <v>124</v>
      </c>
      <c r="C6" s="29" t="s">
        <v>125</v>
      </c>
      <c r="D6" s="30" t="s">
        <v>126</v>
      </c>
      <c r="E6" s="29" t="s">
        <v>127</v>
      </c>
      <c r="F6" s="30" t="s">
        <v>128</v>
      </c>
      <c r="G6" s="28" t="str">
        <f t="shared" si="0"/>
        <v>3.50/km</v>
      </c>
      <c r="H6" s="31">
        <f t="shared" si="1"/>
        <v>0.0007291666666666627</v>
      </c>
      <c r="I6" s="31">
        <f>F6-INDEX($F$5:$F$208,MATCH(D6,$D$5:$D$208,0))</f>
        <v>0</v>
      </c>
    </row>
    <row r="7" spans="1:9" s="3" customFormat="1" ht="15" customHeight="1">
      <c r="A7" s="28">
        <v>3</v>
      </c>
      <c r="B7" s="29" t="s">
        <v>129</v>
      </c>
      <c r="C7" s="29" t="s">
        <v>28</v>
      </c>
      <c r="D7" s="30" t="s">
        <v>130</v>
      </c>
      <c r="E7" s="29" t="s">
        <v>30</v>
      </c>
      <c r="F7" s="30" t="s">
        <v>131</v>
      </c>
      <c r="G7" s="28" t="str">
        <f t="shared" si="0"/>
        <v>3.55/km</v>
      </c>
      <c r="H7" s="31">
        <f t="shared" si="1"/>
        <v>0.001319444444444446</v>
      </c>
      <c r="I7" s="31">
        <f>F7-INDEX($F$5:$F$208,MATCH(D7,$D$5:$D$208,0))</f>
        <v>0</v>
      </c>
    </row>
    <row r="8" spans="1:9" s="3" customFormat="1" ht="15" customHeight="1">
      <c r="A8" s="28">
        <v>4</v>
      </c>
      <c r="B8" s="29" t="s">
        <v>7</v>
      </c>
      <c r="C8" s="29" t="s">
        <v>32</v>
      </c>
      <c r="D8" s="30" t="s">
        <v>126</v>
      </c>
      <c r="E8" s="29" t="s">
        <v>132</v>
      </c>
      <c r="F8" s="30" t="s">
        <v>133</v>
      </c>
      <c r="G8" s="28" t="str">
        <f t="shared" si="0"/>
        <v>4.01/km</v>
      </c>
      <c r="H8" s="31">
        <f t="shared" si="1"/>
        <v>0.0021180555555555536</v>
      </c>
      <c r="I8" s="31">
        <f>F8-INDEX($F$5:$F$208,MATCH(D8,$D$5:$D$208,0))</f>
        <v>0.001388888888888891</v>
      </c>
    </row>
    <row r="9" spans="1:9" s="3" customFormat="1" ht="15" customHeight="1">
      <c r="A9" s="28">
        <v>5</v>
      </c>
      <c r="B9" s="29" t="s">
        <v>134</v>
      </c>
      <c r="C9" s="29" t="s">
        <v>69</v>
      </c>
      <c r="D9" s="30" t="s">
        <v>126</v>
      </c>
      <c r="E9" s="29" t="s">
        <v>135</v>
      </c>
      <c r="F9" s="30" t="s">
        <v>136</v>
      </c>
      <c r="G9" s="28" t="str">
        <f t="shared" si="0"/>
        <v>4.05/km</v>
      </c>
      <c r="H9" s="31">
        <f t="shared" si="1"/>
        <v>0.0025925925925925943</v>
      </c>
      <c r="I9" s="31">
        <f>F9-INDEX($F$5:$F$208,MATCH(D9,$D$5:$D$208,0))</f>
        <v>0.0018634259259259316</v>
      </c>
    </row>
    <row r="10" spans="1:9" s="3" customFormat="1" ht="15" customHeight="1">
      <c r="A10" s="28">
        <v>6</v>
      </c>
      <c r="B10" s="29" t="s">
        <v>88</v>
      </c>
      <c r="C10" s="29" t="s">
        <v>57</v>
      </c>
      <c r="D10" s="30" t="s">
        <v>121</v>
      </c>
      <c r="E10" s="29" t="s">
        <v>137</v>
      </c>
      <c r="F10" s="30" t="s">
        <v>138</v>
      </c>
      <c r="G10" s="28" t="str">
        <f t="shared" si="0"/>
        <v>4.11/km</v>
      </c>
      <c r="H10" s="31">
        <f t="shared" si="1"/>
        <v>0.003263888888888889</v>
      </c>
      <c r="I10" s="31">
        <f>F10-INDEX($F$5:$F$208,MATCH(D10,$D$5:$D$208,0))</f>
        <v>0.003263888888888889</v>
      </c>
    </row>
    <row r="11" spans="1:9" s="3" customFormat="1" ht="15" customHeight="1">
      <c r="A11" s="28">
        <v>7</v>
      </c>
      <c r="B11" s="29" t="s">
        <v>139</v>
      </c>
      <c r="C11" s="29" t="s">
        <v>38</v>
      </c>
      <c r="D11" s="30" t="s">
        <v>121</v>
      </c>
      <c r="E11" s="29" t="s">
        <v>140</v>
      </c>
      <c r="F11" s="30" t="s">
        <v>141</v>
      </c>
      <c r="G11" s="28" t="str">
        <f t="shared" si="0"/>
        <v>4.11/km</v>
      </c>
      <c r="H11" s="31">
        <f t="shared" si="1"/>
        <v>0.0032986111111111133</v>
      </c>
      <c r="I11" s="31">
        <f>F11-INDEX($F$5:$F$208,MATCH(D11,$D$5:$D$208,0))</f>
        <v>0.0032986111111111133</v>
      </c>
    </row>
    <row r="12" spans="1:9" s="3" customFormat="1" ht="15" customHeight="1">
      <c r="A12" s="28">
        <v>8</v>
      </c>
      <c r="B12" s="29" t="s">
        <v>142</v>
      </c>
      <c r="C12" s="29" t="s">
        <v>44</v>
      </c>
      <c r="D12" s="30" t="s">
        <v>143</v>
      </c>
      <c r="E12" s="29" t="s">
        <v>144</v>
      </c>
      <c r="F12" s="30" t="s">
        <v>145</v>
      </c>
      <c r="G12" s="28" t="str">
        <f t="shared" si="0"/>
        <v>4.12/km</v>
      </c>
      <c r="H12" s="31">
        <f t="shared" si="1"/>
        <v>0.00346064814814815</v>
      </c>
      <c r="I12" s="31">
        <f>F12-INDEX($F$5:$F$208,MATCH(D12,$D$5:$D$208,0))</f>
        <v>0</v>
      </c>
    </row>
    <row r="13" spans="1:9" s="3" customFormat="1" ht="15" customHeight="1">
      <c r="A13" s="28">
        <v>9</v>
      </c>
      <c r="B13" s="29" t="s">
        <v>146</v>
      </c>
      <c r="C13" s="29" t="s">
        <v>39</v>
      </c>
      <c r="D13" s="30" t="s">
        <v>147</v>
      </c>
      <c r="E13" s="29" t="s">
        <v>148</v>
      </c>
      <c r="F13" s="30" t="s">
        <v>149</v>
      </c>
      <c r="G13" s="28" t="str">
        <f t="shared" si="0"/>
        <v>4.14/km</v>
      </c>
      <c r="H13" s="31">
        <f t="shared" si="1"/>
        <v>0.00362268518518518</v>
      </c>
      <c r="I13" s="31">
        <f>F13-INDEX($F$5:$F$208,MATCH(D13,$D$5:$D$208,0))</f>
        <v>0</v>
      </c>
    </row>
    <row r="14" spans="1:9" s="3" customFormat="1" ht="15" customHeight="1">
      <c r="A14" s="28">
        <v>10</v>
      </c>
      <c r="B14" s="29" t="s">
        <v>58</v>
      </c>
      <c r="C14" s="29" t="s">
        <v>28</v>
      </c>
      <c r="D14" s="30" t="s">
        <v>121</v>
      </c>
      <c r="E14" s="29" t="s">
        <v>150</v>
      </c>
      <c r="F14" s="30" t="s">
        <v>151</v>
      </c>
      <c r="G14" s="28" t="str">
        <f t="shared" si="0"/>
        <v>4.15/km</v>
      </c>
      <c r="H14" s="31">
        <f t="shared" si="1"/>
        <v>0.0037847222222222206</v>
      </c>
      <c r="I14" s="31">
        <f>F14-INDEX($F$5:$F$208,MATCH(D14,$D$5:$D$208,0))</f>
        <v>0.0037847222222222206</v>
      </c>
    </row>
    <row r="15" spans="1:9" s="3" customFormat="1" ht="15" customHeight="1">
      <c r="A15" s="28">
        <v>11</v>
      </c>
      <c r="B15" s="29" t="s">
        <v>152</v>
      </c>
      <c r="C15" s="29" t="s">
        <v>24</v>
      </c>
      <c r="D15" s="30" t="s">
        <v>121</v>
      </c>
      <c r="E15" s="29" t="s">
        <v>13</v>
      </c>
      <c r="F15" s="30" t="s">
        <v>153</v>
      </c>
      <c r="G15" s="28" t="str">
        <f t="shared" si="0"/>
        <v>4.16/km</v>
      </c>
      <c r="H15" s="31">
        <f t="shared" si="1"/>
        <v>0.003900462962962963</v>
      </c>
      <c r="I15" s="31">
        <f>F15-INDEX($F$5:$F$208,MATCH(D15,$D$5:$D$208,0))</f>
        <v>0.003900462962962963</v>
      </c>
    </row>
    <row r="16" spans="1:9" s="3" customFormat="1" ht="15" customHeight="1">
      <c r="A16" s="28">
        <v>12</v>
      </c>
      <c r="B16" s="29" t="s">
        <v>99</v>
      </c>
      <c r="C16" s="29" t="s">
        <v>36</v>
      </c>
      <c r="D16" s="30" t="s">
        <v>147</v>
      </c>
      <c r="E16" s="29" t="s">
        <v>113</v>
      </c>
      <c r="F16" s="30" t="s">
        <v>154</v>
      </c>
      <c r="G16" s="28" t="str">
        <f t="shared" si="0"/>
        <v>4.17/km</v>
      </c>
      <c r="H16" s="31">
        <f t="shared" si="1"/>
        <v>0.004074074074074074</v>
      </c>
      <c r="I16" s="31">
        <f>F16-INDEX($F$5:$F$208,MATCH(D16,$D$5:$D$208,0))</f>
        <v>0.00045138888888889353</v>
      </c>
    </row>
    <row r="17" spans="1:9" s="3" customFormat="1" ht="15" customHeight="1">
      <c r="A17" s="28">
        <v>13</v>
      </c>
      <c r="B17" s="29" t="s">
        <v>59</v>
      </c>
      <c r="C17" s="29" t="s">
        <v>45</v>
      </c>
      <c r="D17" s="30" t="s">
        <v>143</v>
      </c>
      <c r="E17" s="29" t="s">
        <v>30</v>
      </c>
      <c r="F17" s="30" t="s">
        <v>155</v>
      </c>
      <c r="G17" s="28" t="str">
        <f t="shared" si="0"/>
        <v>4.19/km</v>
      </c>
      <c r="H17" s="31">
        <f t="shared" si="1"/>
        <v>0.004236111111111104</v>
      </c>
      <c r="I17" s="31">
        <f>F17-INDEX($F$5:$F$208,MATCH(D17,$D$5:$D$208,0))</f>
        <v>0.0007754629629629535</v>
      </c>
    </row>
    <row r="18" spans="1:9" s="3" customFormat="1" ht="15" customHeight="1">
      <c r="A18" s="28">
        <v>14</v>
      </c>
      <c r="B18" s="29" t="s">
        <v>102</v>
      </c>
      <c r="C18" s="29" t="s">
        <v>51</v>
      </c>
      <c r="D18" s="30" t="s">
        <v>156</v>
      </c>
      <c r="E18" s="29" t="s">
        <v>157</v>
      </c>
      <c r="F18" s="30" t="s">
        <v>158</v>
      </c>
      <c r="G18" s="28" t="str">
        <f t="shared" si="0"/>
        <v>4.21/km</v>
      </c>
      <c r="H18" s="31">
        <f t="shared" si="1"/>
        <v>0.004583333333333332</v>
      </c>
      <c r="I18" s="31">
        <f>F18-INDEX($F$5:$F$208,MATCH(D18,$D$5:$D$208,0))</f>
        <v>0</v>
      </c>
    </row>
    <row r="19" spans="1:9" s="3" customFormat="1" ht="15" customHeight="1">
      <c r="A19" s="28">
        <v>15</v>
      </c>
      <c r="B19" s="29" t="s">
        <v>159</v>
      </c>
      <c r="C19" s="29" t="s">
        <v>44</v>
      </c>
      <c r="D19" s="30" t="s">
        <v>143</v>
      </c>
      <c r="E19" s="29" t="s">
        <v>160</v>
      </c>
      <c r="F19" s="30" t="s">
        <v>161</v>
      </c>
      <c r="G19" s="28" t="str">
        <f t="shared" si="0"/>
        <v>4.23/km</v>
      </c>
      <c r="H19" s="31">
        <f t="shared" si="1"/>
        <v>0.0048263888888888905</v>
      </c>
      <c r="I19" s="31">
        <f>F19-INDEX($F$5:$F$208,MATCH(D19,$D$5:$D$208,0))</f>
        <v>0.0013657407407407403</v>
      </c>
    </row>
    <row r="20" spans="1:9" s="3" customFormat="1" ht="15" customHeight="1">
      <c r="A20" s="28">
        <v>16</v>
      </c>
      <c r="B20" s="29" t="s">
        <v>162</v>
      </c>
      <c r="C20" s="29" t="s">
        <v>3</v>
      </c>
      <c r="D20" s="30" t="s">
        <v>163</v>
      </c>
      <c r="E20" s="29" t="s">
        <v>13</v>
      </c>
      <c r="F20" s="30" t="s">
        <v>164</v>
      </c>
      <c r="G20" s="28" t="str">
        <f t="shared" si="0"/>
        <v>4.25/km</v>
      </c>
      <c r="H20" s="31">
        <f t="shared" si="1"/>
        <v>0.005023148148148148</v>
      </c>
      <c r="I20" s="31">
        <f>F20-INDEX($F$5:$F$208,MATCH(D20,$D$5:$D$208,0))</f>
        <v>0</v>
      </c>
    </row>
    <row r="21" spans="1:9" s="3" customFormat="1" ht="15" customHeight="1">
      <c r="A21" s="28">
        <v>17</v>
      </c>
      <c r="B21" s="29" t="s">
        <v>52</v>
      </c>
      <c r="C21" s="29" t="s">
        <v>53</v>
      </c>
      <c r="D21" s="30" t="s">
        <v>143</v>
      </c>
      <c r="E21" s="29" t="s">
        <v>30</v>
      </c>
      <c r="F21" s="30" t="s">
        <v>165</v>
      </c>
      <c r="G21" s="28" t="str">
        <f t="shared" si="0"/>
        <v>4.28/km</v>
      </c>
      <c r="H21" s="31">
        <f t="shared" si="1"/>
        <v>0.005451388888888884</v>
      </c>
      <c r="I21" s="31">
        <f>F21-INDEX($F$5:$F$208,MATCH(D21,$D$5:$D$208,0))</f>
        <v>0.001990740740740734</v>
      </c>
    </row>
    <row r="22" spans="1:9" s="3" customFormat="1" ht="15" customHeight="1">
      <c r="A22" s="28">
        <v>18</v>
      </c>
      <c r="B22" s="29" t="s">
        <v>166</v>
      </c>
      <c r="C22" s="29" t="s">
        <v>114</v>
      </c>
      <c r="D22" s="30" t="s">
        <v>121</v>
      </c>
      <c r="E22" s="29" t="s">
        <v>30</v>
      </c>
      <c r="F22" s="30" t="s">
        <v>167</v>
      </c>
      <c r="G22" s="28" t="str">
        <f t="shared" si="0"/>
        <v>4.29/km</v>
      </c>
      <c r="H22" s="31">
        <f t="shared" si="1"/>
        <v>0.005497685185185185</v>
      </c>
      <c r="I22" s="31">
        <f>F22-INDEX($F$5:$F$208,MATCH(D22,$D$5:$D$208,0))</f>
        <v>0.005497685185185185</v>
      </c>
    </row>
    <row r="23" spans="1:9" s="3" customFormat="1" ht="15" customHeight="1">
      <c r="A23" s="28">
        <v>19</v>
      </c>
      <c r="B23" s="29" t="s">
        <v>168</v>
      </c>
      <c r="C23" s="29" t="s">
        <v>47</v>
      </c>
      <c r="D23" s="30" t="s">
        <v>143</v>
      </c>
      <c r="E23" s="29" t="s">
        <v>40</v>
      </c>
      <c r="F23" s="30" t="s">
        <v>169</v>
      </c>
      <c r="G23" s="28" t="str">
        <f t="shared" si="0"/>
        <v>4.29/km</v>
      </c>
      <c r="H23" s="31">
        <f t="shared" si="1"/>
        <v>0.005532407407407406</v>
      </c>
      <c r="I23" s="31">
        <f>F23-INDEX($F$5:$F$208,MATCH(D23,$D$5:$D$208,0))</f>
        <v>0.002071759259259256</v>
      </c>
    </row>
    <row r="24" spans="1:9" s="3" customFormat="1" ht="15" customHeight="1">
      <c r="A24" s="28">
        <v>20</v>
      </c>
      <c r="B24" s="29" t="s">
        <v>170</v>
      </c>
      <c r="C24" s="29" t="s">
        <v>37</v>
      </c>
      <c r="D24" s="30" t="s">
        <v>156</v>
      </c>
      <c r="E24" s="29" t="s">
        <v>171</v>
      </c>
      <c r="F24" s="30" t="s">
        <v>172</v>
      </c>
      <c r="G24" s="28" t="str">
        <f t="shared" si="0"/>
        <v>4.32/km</v>
      </c>
      <c r="H24" s="31">
        <f t="shared" si="1"/>
        <v>0.005833333333333333</v>
      </c>
      <c r="I24" s="31">
        <f>F24-INDEX($F$5:$F$208,MATCH(D24,$D$5:$D$208,0))</f>
        <v>0.0012500000000000011</v>
      </c>
    </row>
    <row r="25" spans="1:9" s="3" customFormat="1" ht="15" customHeight="1">
      <c r="A25" s="28">
        <v>21</v>
      </c>
      <c r="B25" s="29" t="s">
        <v>173</v>
      </c>
      <c r="C25" s="29" t="s">
        <v>61</v>
      </c>
      <c r="D25" s="30" t="s">
        <v>174</v>
      </c>
      <c r="E25" s="29" t="s">
        <v>132</v>
      </c>
      <c r="F25" s="30" t="s">
        <v>175</v>
      </c>
      <c r="G25" s="28" t="str">
        <f t="shared" si="0"/>
        <v>4.36/km</v>
      </c>
      <c r="H25" s="31">
        <f t="shared" si="1"/>
        <v>0.006342592592592591</v>
      </c>
      <c r="I25" s="31">
        <f>F25-INDEX($F$5:$F$208,MATCH(D25,$D$5:$D$208,0))</f>
        <v>0</v>
      </c>
    </row>
    <row r="26" spans="1:9" s="3" customFormat="1" ht="15" customHeight="1">
      <c r="A26" s="28">
        <v>22</v>
      </c>
      <c r="B26" s="29" t="s">
        <v>105</v>
      </c>
      <c r="C26" s="29" t="s">
        <v>176</v>
      </c>
      <c r="D26" s="30" t="s">
        <v>177</v>
      </c>
      <c r="E26" s="29" t="s">
        <v>178</v>
      </c>
      <c r="F26" s="30" t="s">
        <v>179</v>
      </c>
      <c r="G26" s="28" t="str">
        <f t="shared" si="0"/>
        <v>4.36/km</v>
      </c>
      <c r="H26" s="31">
        <f t="shared" si="1"/>
        <v>0.006354166666666671</v>
      </c>
      <c r="I26" s="31">
        <f>F26-INDEX($F$5:$F$208,MATCH(D26,$D$5:$D$208,0))</f>
        <v>0</v>
      </c>
    </row>
    <row r="27" spans="1:9" s="3" customFormat="1" ht="15" customHeight="1">
      <c r="A27" s="28">
        <v>23</v>
      </c>
      <c r="B27" s="29" t="s">
        <v>180</v>
      </c>
      <c r="C27" s="29" t="s">
        <v>56</v>
      </c>
      <c r="D27" s="30" t="s">
        <v>121</v>
      </c>
      <c r="E27" s="29" t="s">
        <v>30</v>
      </c>
      <c r="F27" s="30" t="s">
        <v>181</v>
      </c>
      <c r="G27" s="28" t="str">
        <f t="shared" si="0"/>
        <v>4.37/km</v>
      </c>
      <c r="H27" s="31">
        <f t="shared" si="1"/>
        <v>0.00648148148148148</v>
      </c>
      <c r="I27" s="31">
        <f>F27-INDEX($F$5:$F$208,MATCH(D27,$D$5:$D$208,0))</f>
        <v>0.00648148148148148</v>
      </c>
    </row>
    <row r="28" spans="1:9" s="4" customFormat="1" ht="15" customHeight="1">
      <c r="A28" s="28">
        <v>24</v>
      </c>
      <c r="B28" s="29" t="s">
        <v>182</v>
      </c>
      <c r="C28" s="29" t="s">
        <v>75</v>
      </c>
      <c r="D28" s="30" t="s">
        <v>163</v>
      </c>
      <c r="E28" s="29" t="s">
        <v>30</v>
      </c>
      <c r="F28" s="30" t="s">
        <v>183</v>
      </c>
      <c r="G28" s="28" t="str">
        <f t="shared" si="0"/>
        <v>4.38/km</v>
      </c>
      <c r="H28" s="31">
        <f t="shared" si="1"/>
        <v>0.0065856481481481495</v>
      </c>
      <c r="I28" s="31">
        <f>F28-INDEX($F$5:$F$208,MATCH(D28,$D$5:$D$208,0))</f>
        <v>0.0015625000000000014</v>
      </c>
    </row>
    <row r="29" spans="1:9" ht="15" customHeight="1">
      <c r="A29" s="28">
        <v>25</v>
      </c>
      <c r="B29" s="29" t="s">
        <v>184</v>
      </c>
      <c r="C29" s="29" t="s">
        <v>185</v>
      </c>
      <c r="D29" s="30" t="s">
        <v>163</v>
      </c>
      <c r="E29" s="29" t="s">
        <v>186</v>
      </c>
      <c r="F29" s="30" t="s">
        <v>187</v>
      </c>
      <c r="G29" s="28" t="str">
        <f t="shared" si="0"/>
        <v>4.39/km</v>
      </c>
      <c r="H29" s="31">
        <f t="shared" si="1"/>
        <v>0.006736111111111106</v>
      </c>
      <c r="I29" s="31">
        <f>F29-INDEX($F$5:$F$208,MATCH(D29,$D$5:$D$208,0))</f>
        <v>0.0017129629629629578</v>
      </c>
    </row>
    <row r="30" spans="1:9" ht="15" customHeight="1">
      <c r="A30" s="28">
        <v>26</v>
      </c>
      <c r="B30" s="29" t="s">
        <v>188</v>
      </c>
      <c r="C30" s="29" t="s">
        <v>24</v>
      </c>
      <c r="D30" s="30" t="s">
        <v>147</v>
      </c>
      <c r="E30" s="29" t="s">
        <v>132</v>
      </c>
      <c r="F30" s="30" t="s">
        <v>189</v>
      </c>
      <c r="G30" s="28" t="str">
        <f t="shared" si="0"/>
        <v>4.40/km</v>
      </c>
      <c r="H30" s="31">
        <f t="shared" si="1"/>
        <v>0.006840277777777775</v>
      </c>
      <c r="I30" s="31">
        <f>F30-INDEX($F$5:$F$208,MATCH(D30,$D$5:$D$208,0))</f>
        <v>0.003217592592592595</v>
      </c>
    </row>
    <row r="31" spans="1:9" ht="15" customHeight="1">
      <c r="A31" s="28">
        <v>27</v>
      </c>
      <c r="B31" s="29" t="s">
        <v>190</v>
      </c>
      <c r="C31" s="29" t="s">
        <v>26</v>
      </c>
      <c r="D31" s="30" t="s">
        <v>130</v>
      </c>
      <c r="E31" s="29" t="s">
        <v>30</v>
      </c>
      <c r="F31" s="30" t="s">
        <v>191</v>
      </c>
      <c r="G31" s="28" t="str">
        <f t="shared" si="0"/>
        <v>4.41/km</v>
      </c>
      <c r="H31" s="31">
        <f t="shared" si="1"/>
        <v>0.006944444444444444</v>
      </c>
      <c r="I31" s="31">
        <f>F31-INDEX($F$5:$F$208,MATCH(D31,$D$5:$D$208,0))</f>
        <v>0.005624999999999998</v>
      </c>
    </row>
    <row r="32" spans="1:9" ht="15" customHeight="1">
      <c r="A32" s="28">
        <v>28</v>
      </c>
      <c r="B32" s="29" t="s">
        <v>59</v>
      </c>
      <c r="C32" s="29" t="s">
        <v>35</v>
      </c>
      <c r="D32" s="30" t="s">
        <v>121</v>
      </c>
      <c r="E32" s="29" t="s">
        <v>192</v>
      </c>
      <c r="F32" s="30" t="s">
        <v>193</v>
      </c>
      <c r="G32" s="28" t="str">
        <f t="shared" si="0"/>
        <v>4.43/km</v>
      </c>
      <c r="H32" s="31">
        <f t="shared" si="1"/>
        <v>0.00721064814814815</v>
      </c>
      <c r="I32" s="31">
        <f>F32-INDEX($F$5:$F$208,MATCH(D32,$D$5:$D$208,0))</f>
        <v>0.00721064814814815</v>
      </c>
    </row>
    <row r="33" spans="1:9" ht="15" customHeight="1">
      <c r="A33" s="28">
        <v>29</v>
      </c>
      <c r="B33" s="29" t="s">
        <v>74</v>
      </c>
      <c r="C33" s="29" t="s">
        <v>41</v>
      </c>
      <c r="D33" s="30" t="s">
        <v>126</v>
      </c>
      <c r="E33" s="29" t="s">
        <v>30</v>
      </c>
      <c r="F33" s="30" t="s">
        <v>194</v>
      </c>
      <c r="G33" s="28" t="str">
        <f t="shared" si="0"/>
        <v>4.44/km</v>
      </c>
      <c r="H33" s="31">
        <f t="shared" si="1"/>
        <v>0.0073032407407407456</v>
      </c>
      <c r="I33" s="31">
        <f>F33-INDEX($F$5:$F$208,MATCH(D33,$D$5:$D$208,0))</f>
        <v>0.006574074074074083</v>
      </c>
    </row>
    <row r="34" spans="1:9" ht="15" customHeight="1">
      <c r="A34" s="28">
        <v>30</v>
      </c>
      <c r="B34" s="29" t="s">
        <v>65</v>
      </c>
      <c r="C34" s="29" t="s">
        <v>94</v>
      </c>
      <c r="D34" s="30" t="s">
        <v>121</v>
      </c>
      <c r="E34" s="29" t="s">
        <v>195</v>
      </c>
      <c r="F34" s="30" t="s">
        <v>196</v>
      </c>
      <c r="G34" s="28" t="str">
        <f t="shared" si="0"/>
        <v>4.44/km</v>
      </c>
      <c r="H34" s="31">
        <f t="shared" si="1"/>
        <v>0.007407407407407408</v>
      </c>
      <c r="I34" s="31">
        <f>F34-INDEX($F$5:$F$208,MATCH(D34,$D$5:$D$208,0))</f>
        <v>0.007407407407407408</v>
      </c>
    </row>
    <row r="35" spans="1:9" ht="15" customHeight="1">
      <c r="A35" s="28">
        <v>31</v>
      </c>
      <c r="B35" s="29" t="s">
        <v>197</v>
      </c>
      <c r="C35" s="29" t="s">
        <v>198</v>
      </c>
      <c r="D35" s="30" t="s">
        <v>163</v>
      </c>
      <c r="E35" s="29" t="s">
        <v>199</v>
      </c>
      <c r="F35" s="30" t="s">
        <v>200</v>
      </c>
      <c r="G35" s="28" t="str">
        <f t="shared" si="0"/>
        <v>4.45/km</v>
      </c>
      <c r="H35" s="31">
        <f t="shared" si="1"/>
        <v>0.007430555555555555</v>
      </c>
      <c r="I35" s="31">
        <f>F35-INDEX($F$5:$F$208,MATCH(D35,$D$5:$D$208,0))</f>
        <v>0.0024074074074074067</v>
      </c>
    </row>
    <row r="36" spans="1:9" ht="15" customHeight="1">
      <c r="A36" s="28">
        <v>32</v>
      </c>
      <c r="B36" s="29" t="s">
        <v>201</v>
      </c>
      <c r="C36" s="29" t="s">
        <v>73</v>
      </c>
      <c r="D36" s="30" t="s">
        <v>202</v>
      </c>
      <c r="E36" s="29" t="s">
        <v>30</v>
      </c>
      <c r="F36" s="30" t="s">
        <v>203</v>
      </c>
      <c r="G36" s="28" t="str">
        <f t="shared" si="0"/>
        <v>4.45/km</v>
      </c>
      <c r="H36" s="31">
        <f t="shared" si="1"/>
        <v>0.0074652777777777755</v>
      </c>
      <c r="I36" s="31">
        <f>F36-INDEX($F$5:$F$208,MATCH(D36,$D$5:$D$208,0))</f>
        <v>0</v>
      </c>
    </row>
    <row r="37" spans="1:9" ht="15" customHeight="1">
      <c r="A37" s="28">
        <v>33</v>
      </c>
      <c r="B37" s="29" t="s">
        <v>204</v>
      </c>
      <c r="C37" s="29" t="s">
        <v>205</v>
      </c>
      <c r="D37" s="30" t="s">
        <v>121</v>
      </c>
      <c r="E37" s="29" t="s">
        <v>30</v>
      </c>
      <c r="F37" s="30" t="s">
        <v>206</v>
      </c>
      <c r="G37" s="28" t="str">
        <f t="shared" si="0"/>
        <v>4.47/km</v>
      </c>
      <c r="H37" s="31">
        <f t="shared" si="1"/>
        <v>0.007766203703703702</v>
      </c>
      <c r="I37" s="31">
        <f>F37-INDEX($F$5:$F$208,MATCH(D37,$D$5:$D$208,0))</f>
        <v>0.007766203703703702</v>
      </c>
    </row>
    <row r="38" spans="1:9" ht="15" customHeight="1">
      <c r="A38" s="28">
        <v>34</v>
      </c>
      <c r="B38" s="29" t="s">
        <v>207</v>
      </c>
      <c r="C38" s="29" t="s">
        <v>87</v>
      </c>
      <c r="D38" s="30" t="s">
        <v>174</v>
      </c>
      <c r="E38" s="29" t="s">
        <v>199</v>
      </c>
      <c r="F38" s="30" t="s">
        <v>208</v>
      </c>
      <c r="G38" s="28" t="str">
        <f t="shared" si="0"/>
        <v>4.48/km</v>
      </c>
      <c r="H38" s="31">
        <f t="shared" si="1"/>
        <v>0.00785879629629629</v>
      </c>
      <c r="I38" s="31">
        <f>F38-INDEX($F$5:$F$208,MATCH(D38,$D$5:$D$208,0))</f>
        <v>0.0015162037037037002</v>
      </c>
    </row>
    <row r="39" spans="1:9" ht="15" customHeight="1">
      <c r="A39" s="28">
        <v>35</v>
      </c>
      <c r="B39" s="29" t="s">
        <v>209</v>
      </c>
      <c r="C39" s="29" t="s">
        <v>49</v>
      </c>
      <c r="D39" s="30" t="s">
        <v>147</v>
      </c>
      <c r="E39" s="29" t="s">
        <v>210</v>
      </c>
      <c r="F39" s="30" t="s">
        <v>211</v>
      </c>
      <c r="G39" s="28" t="str">
        <f t="shared" si="0"/>
        <v>4.49/km</v>
      </c>
      <c r="H39" s="31">
        <f t="shared" si="1"/>
        <v>0.007997685185185188</v>
      </c>
      <c r="I39" s="31">
        <f>F39-INDEX($F$5:$F$208,MATCH(D39,$D$5:$D$208,0))</f>
        <v>0.004375000000000007</v>
      </c>
    </row>
    <row r="40" spans="1:9" ht="15" customHeight="1">
      <c r="A40" s="28">
        <v>36</v>
      </c>
      <c r="B40" s="29" t="s">
        <v>212</v>
      </c>
      <c r="C40" s="29" t="s">
        <v>32</v>
      </c>
      <c r="D40" s="30" t="s">
        <v>156</v>
      </c>
      <c r="E40" s="29" t="s">
        <v>199</v>
      </c>
      <c r="F40" s="30" t="s">
        <v>213</v>
      </c>
      <c r="G40" s="28" t="str">
        <f t="shared" si="0"/>
        <v>4.50/km</v>
      </c>
      <c r="H40" s="31">
        <f t="shared" si="1"/>
        <v>0.008043981481481482</v>
      </c>
      <c r="I40" s="31">
        <f>F40-INDEX($F$5:$F$208,MATCH(D40,$D$5:$D$208,0))</f>
        <v>0.00346064814814815</v>
      </c>
    </row>
    <row r="41" spans="1:9" ht="15" customHeight="1">
      <c r="A41" s="28">
        <v>37</v>
      </c>
      <c r="B41" s="29" t="s">
        <v>107</v>
      </c>
      <c r="C41" s="29" t="s">
        <v>108</v>
      </c>
      <c r="D41" s="30" t="s">
        <v>174</v>
      </c>
      <c r="E41" s="29" t="s">
        <v>214</v>
      </c>
      <c r="F41" s="30" t="s">
        <v>215</v>
      </c>
      <c r="G41" s="28" t="str">
        <f t="shared" si="0"/>
        <v>4.50/km</v>
      </c>
      <c r="H41" s="31">
        <f t="shared" si="1"/>
        <v>0.00810185185185185</v>
      </c>
      <c r="I41" s="31">
        <f>F41-INDEX($F$5:$F$208,MATCH(D41,$D$5:$D$208,0))</f>
        <v>0.001759259259259259</v>
      </c>
    </row>
    <row r="42" spans="1:9" ht="15" customHeight="1">
      <c r="A42" s="28">
        <v>38</v>
      </c>
      <c r="B42" s="29" t="s">
        <v>216</v>
      </c>
      <c r="C42" s="29" t="s">
        <v>51</v>
      </c>
      <c r="D42" s="30" t="s">
        <v>143</v>
      </c>
      <c r="E42" s="29" t="s">
        <v>30</v>
      </c>
      <c r="F42" s="30" t="s">
        <v>217</v>
      </c>
      <c r="G42" s="28" t="str">
        <f t="shared" si="0"/>
        <v>4.50/km</v>
      </c>
      <c r="H42" s="31">
        <f t="shared" si="1"/>
        <v>0.008148148148148151</v>
      </c>
      <c r="I42" s="31">
        <f>F42-INDEX($F$5:$F$208,MATCH(D42,$D$5:$D$208,0))</f>
        <v>0.004687500000000001</v>
      </c>
    </row>
    <row r="43" spans="1:9" ht="15" customHeight="1">
      <c r="A43" s="28">
        <v>39</v>
      </c>
      <c r="B43" s="29" t="s">
        <v>116</v>
      </c>
      <c r="C43" s="29" t="s">
        <v>28</v>
      </c>
      <c r="D43" s="30" t="s">
        <v>126</v>
      </c>
      <c r="E43" s="29" t="s">
        <v>13</v>
      </c>
      <c r="F43" s="30" t="s">
        <v>218</v>
      </c>
      <c r="G43" s="28" t="str">
        <f t="shared" si="0"/>
        <v>4.52/km</v>
      </c>
      <c r="H43" s="31">
        <f t="shared" si="1"/>
        <v>0.00837962962962963</v>
      </c>
      <c r="I43" s="31">
        <f>F43-INDEX($F$5:$F$208,MATCH(D43,$D$5:$D$208,0))</f>
        <v>0.0076504629629629665</v>
      </c>
    </row>
    <row r="44" spans="1:9" ht="15" customHeight="1">
      <c r="A44" s="28">
        <v>40</v>
      </c>
      <c r="B44" s="29" t="s">
        <v>71</v>
      </c>
      <c r="C44" s="29" t="s">
        <v>33</v>
      </c>
      <c r="D44" s="30" t="s">
        <v>156</v>
      </c>
      <c r="E44" s="29" t="s">
        <v>219</v>
      </c>
      <c r="F44" s="30" t="s">
        <v>220</v>
      </c>
      <c r="G44" s="28" t="str">
        <f t="shared" si="0"/>
        <v>4.53/km</v>
      </c>
      <c r="H44" s="31">
        <f t="shared" si="1"/>
        <v>0.008402777777777776</v>
      </c>
      <c r="I44" s="31">
        <f>F44-INDEX($F$5:$F$208,MATCH(D44,$D$5:$D$208,0))</f>
        <v>0.0038194444444444448</v>
      </c>
    </row>
    <row r="45" spans="1:9" ht="15" customHeight="1">
      <c r="A45" s="28">
        <v>41</v>
      </c>
      <c r="B45" s="29" t="s">
        <v>221</v>
      </c>
      <c r="C45" s="29" t="s">
        <v>54</v>
      </c>
      <c r="D45" s="30" t="s">
        <v>121</v>
      </c>
      <c r="E45" s="29" t="s">
        <v>222</v>
      </c>
      <c r="F45" s="30" t="s">
        <v>223</v>
      </c>
      <c r="G45" s="28" t="str">
        <f t="shared" si="0"/>
        <v>4.53/km</v>
      </c>
      <c r="H45" s="31">
        <f t="shared" si="1"/>
        <v>0.008460648148148144</v>
      </c>
      <c r="I45" s="31">
        <f>F45-INDEX($F$5:$F$208,MATCH(D45,$D$5:$D$208,0))</f>
        <v>0.008460648148148144</v>
      </c>
    </row>
    <row r="46" spans="1:9" ht="15" customHeight="1">
      <c r="A46" s="28">
        <v>42</v>
      </c>
      <c r="B46" s="29" t="s">
        <v>224</v>
      </c>
      <c r="C46" s="29" t="s">
        <v>225</v>
      </c>
      <c r="D46" s="30" t="s">
        <v>143</v>
      </c>
      <c r="E46" s="29" t="s">
        <v>30</v>
      </c>
      <c r="F46" s="30" t="s">
        <v>226</v>
      </c>
      <c r="G46" s="28" t="str">
        <f t="shared" si="0"/>
        <v>4.55/km</v>
      </c>
      <c r="H46" s="31">
        <f t="shared" si="1"/>
        <v>0.008703703703703703</v>
      </c>
      <c r="I46" s="31">
        <f>F46-INDEX($F$5:$F$208,MATCH(D46,$D$5:$D$208,0))</f>
        <v>0.005243055555555553</v>
      </c>
    </row>
    <row r="47" spans="1:9" ht="15" customHeight="1">
      <c r="A47" s="28">
        <v>43</v>
      </c>
      <c r="B47" s="29" t="s">
        <v>109</v>
      </c>
      <c r="C47" s="29" t="s">
        <v>26</v>
      </c>
      <c r="D47" s="30" t="s">
        <v>121</v>
      </c>
      <c r="E47" s="29" t="s">
        <v>227</v>
      </c>
      <c r="F47" s="30" t="s">
        <v>228</v>
      </c>
      <c r="G47" s="28" t="str">
        <f t="shared" si="0"/>
        <v>4.56/km</v>
      </c>
      <c r="H47" s="31">
        <f t="shared" si="1"/>
        <v>0.008784722222222218</v>
      </c>
      <c r="I47" s="31">
        <f>F47-INDEX($F$5:$F$208,MATCH(D47,$D$5:$D$208,0))</f>
        <v>0.008784722222222218</v>
      </c>
    </row>
    <row r="48" spans="1:9" ht="15" customHeight="1">
      <c r="A48" s="28">
        <v>44</v>
      </c>
      <c r="B48" s="29" t="s">
        <v>229</v>
      </c>
      <c r="C48" s="29" t="s">
        <v>68</v>
      </c>
      <c r="D48" s="30" t="s">
        <v>143</v>
      </c>
      <c r="E48" s="29" t="s">
        <v>30</v>
      </c>
      <c r="F48" s="30" t="s">
        <v>230</v>
      </c>
      <c r="G48" s="28" t="str">
        <f t="shared" si="0"/>
        <v>4.57/km</v>
      </c>
      <c r="H48" s="31">
        <f t="shared" si="1"/>
        <v>0.008993055555555556</v>
      </c>
      <c r="I48" s="31">
        <f>F48-INDEX($F$5:$F$208,MATCH(D48,$D$5:$D$208,0))</f>
        <v>0.005532407407407406</v>
      </c>
    </row>
    <row r="49" spans="1:9" ht="15" customHeight="1">
      <c r="A49" s="28">
        <v>45</v>
      </c>
      <c r="B49" s="29" t="s">
        <v>55</v>
      </c>
      <c r="C49" s="29" t="s">
        <v>103</v>
      </c>
      <c r="D49" s="30" t="s">
        <v>143</v>
      </c>
      <c r="E49" s="29" t="s">
        <v>231</v>
      </c>
      <c r="F49" s="30" t="s">
        <v>232</v>
      </c>
      <c r="G49" s="28" t="str">
        <f t="shared" si="0"/>
        <v>5.00/km</v>
      </c>
      <c r="H49" s="31">
        <f t="shared" si="1"/>
        <v>0.009328703703703704</v>
      </c>
      <c r="I49" s="31">
        <f>F49-INDEX($F$5:$F$208,MATCH(D49,$D$5:$D$208,0))</f>
        <v>0.0058680555555555534</v>
      </c>
    </row>
    <row r="50" spans="1:9" ht="15" customHeight="1">
      <c r="A50" s="28">
        <v>46</v>
      </c>
      <c r="B50" s="29" t="s">
        <v>79</v>
      </c>
      <c r="C50" s="29" t="s">
        <v>80</v>
      </c>
      <c r="D50" s="30" t="s">
        <v>233</v>
      </c>
      <c r="E50" s="29" t="s">
        <v>30</v>
      </c>
      <c r="F50" s="30" t="s">
        <v>234</v>
      </c>
      <c r="G50" s="28" t="str">
        <f t="shared" si="0"/>
        <v>5.01/km</v>
      </c>
      <c r="H50" s="31">
        <f t="shared" si="1"/>
        <v>0.009467592592592593</v>
      </c>
      <c r="I50" s="31">
        <f>F50-INDEX($F$5:$F$208,MATCH(D50,$D$5:$D$208,0))</f>
        <v>0</v>
      </c>
    </row>
    <row r="51" spans="1:9" ht="15" customHeight="1">
      <c r="A51" s="28">
        <v>47</v>
      </c>
      <c r="B51" s="29" t="s">
        <v>235</v>
      </c>
      <c r="C51" s="29" t="s">
        <v>44</v>
      </c>
      <c r="D51" s="30" t="s">
        <v>143</v>
      </c>
      <c r="E51" s="29" t="s">
        <v>30</v>
      </c>
      <c r="F51" s="30" t="s">
        <v>236</v>
      </c>
      <c r="G51" s="28" t="str">
        <f t="shared" si="0"/>
        <v>5.05/km</v>
      </c>
      <c r="H51" s="31">
        <f t="shared" si="1"/>
        <v>0.009884259259259263</v>
      </c>
      <c r="I51" s="31">
        <f>F51-INDEX($F$5:$F$208,MATCH(D51,$D$5:$D$208,0))</f>
        <v>0.006423611111111113</v>
      </c>
    </row>
    <row r="52" spans="1:9" ht="15" customHeight="1">
      <c r="A52" s="28">
        <v>48</v>
      </c>
      <c r="B52" s="29" t="s">
        <v>237</v>
      </c>
      <c r="C52" s="29" t="s">
        <v>238</v>
      </c>
      <c r="D52" s="30" t="s">
        <v>163</v>
      </c>
      <c r="E52" s="29" t="s">
        <v>199</v>
      </c>
      <c r="F52" s="30" t="s">
        <v>239</v>
      </c>
      <c r="G52" s="28" t="str">
        <f t="shared" si="0"/>
        <v>5.06/km</v>
      </c>
      <c r="H52" s="31">
        <f t="shared" si="1"/>
        <v>0.010104166666666668</v>
      </c>
      <c r="I52" s="31">
        <f>F52-INDEX($F$5:$F$208,MATCH(D52,$D$5:$D$208,0))</f>
        <v>0.005081018518518519</v>
      </c>
    </row>
    <row r="53" spans="1:9" ht="15" customHeight="1">
      <c r="A53" s="28">
        <v>49</v>
      </c>
      <c r="B53" s="29" t="s">
        <v>240</v>
      </c>
      <c r="C53" s="29" t="s">
        <v>56</v>
      </c>
      <c r="D53" s="30" t="s">
        <v>143</v>
      </c>
      <c r="E53" s="29" t="s">
        <v>241</v>
      </c>
      <c r="F53" s="30" t="s">
        <v>242</v>
      </c>
      <c r="G53" s="28" t="str">
        <f t="shared" si="0"/>
        <v>5.07/km</v>
      </c>
      <c r="H53" s="31">
        <f t="shared" si="1"/>
        <v>0.010162037037037035</v>
      </c>
      <c r="I53" s="31">
        <f>F53-INDEX($F$5:$F$208,MATCH(D53,$D$5:$D$208,0))</f>
        <v>0.006701388888888885</v>
      </c>
    </row>
    <row r="54" spans="1:9" ht="15" customHeight="1">
      <c r="A54" s="28">
        <v>50</v>
      </c>
      <c r="B54" s="29" t="s">
        <v>243</v>
      </c>
      <c r="C54" s="29" t="s">
        <v>23</v>
      </c>
      <c r="D54" s="30" t="s">
        <v>121</v>
      </c>
      <c r="E54" s="29" t="s">
        <v>244</v>
      </c>
      <c r="F54" s="30" t="s">
        <v>245</v>
      </c>
      <c r="G54" s="28" t="str">
        <f t="shared" si="0"/>
        <v>5.07/km</v>
      </c>
      <c r="H54" s="31">
        <f t="shared" si="1"/>
        <v>0.010196759259259256</v>
      </c>
      <c r="I54" s="31">
        <f>F54-INDEX($F$5:$F$208,MATCH(D54,$D$5:$D$208,0))</f>
        <v>0.010196759259259256</v>
      </c>
    </row>
    <row r="55" spans="1:9" ht="15" customHeight="1">
      <c r="A55" s="28">
        <v>51</v>
      </c>
      <c r="B55" s="29" t="s">
        <v>246</v>
      </c>
      <c r="C55" s="29" t="s">
        <v>29</v>
      </c>
      <c r="D55" s="30" t="s">
        <v>174</v>
      </c>
      <c r="E55" s="29" t="s">
        <v>199</v>
      </c>
      <c r="F55" s="30" t="s">
        <v>247</v>
      </c>
      <c r="G55" s="28" t="str">
        <f t="shared" si="0"/>
        <v>5.07/km</v>
      </c>
      <c r="H55" s="31">
        <f t="shared" si="1"/>
        <v>0.010219907407407403</v>
      </c>
      <c r="I55" s="31">
        <f>F55-INDEX($F$5:$F$208,MATCH(D55,$D$5:$D$208,0))</f>
        <v>0.0038773148148148126</v>
      </c>
    </row>
    <row r="56" spans="1:9" ht="15" customHeight="1">
      <c r="A56" s="28">
        <v>52</v>
      </c>
      <c r="B56" s="29" t="s">
        <v>248</v>
      </c>
      <c r="C56" s="29" t="s">
        <v>100</v>
      </c>
      <c r="D56" s="30" t="s">
        <v>143</v>
      </c>
      <c r="E56" s="29" t="s">
        <v>249</v>
      </c>
      <c r="F56" s="30" t="s">
        <v>250</v>
      </c>
      <c r="G56" s="28" t="str">
        <f t="shared" si="0"/>
        <v>5.08/km</v>
      </c>
      <c r="H56" s="31">
        <f t="shared" si="1"/>
        <v>0.010289351851851852</v>
      </c>
      <c r="I56" s="31">
        <f>F56-INDEX($F$5:$F$208,MATCH(D56,$D$5:$D$208,0))</f>
        <v>0.006828703703703701</v>
      </c>
    </row>
    <row r="57" spans="1:9" ht="15" customHeight="1">
      <c r="A57" s="28">
        <v>53</v>
      </c>
      <c r="B57" s="29" t="s">
        <v>81</v>
      </c>
      <c r="C57" s="29" t="s">
        <v>38</v>
      </c>
      <c r="D57" s="30" t="s">
        <v>121</v>
      </c>
      <c r="E57" s="29" t="s">
        <v>30</v>
      </c>
      <c r="F57" s="30" t="s">
        <v>251</v>
      </c>
      <c r="G57" s="28" t="str">
        <f t="shared" si="0"/>
        <v>5.09/km</v>
      </c>
      <c r="H57" s="31">
        <f t="shared" si="1"/>
        <v>0.010428240740740741</v>
      </c>
      <c r="I57" s="31">
        <f>F57-INDEX($F$5:$F$208,MATCH(D57,$D$5:$D$208,0))</f>
        <v>0.010428240740740741</v>
      </c>
    </row>
    <row r="58" spans="1:9" ht="15" customHeight="1">
      <c r="A58" s="28">
        <v>54</v>
      </c>
      <c r="B58" s="29" t="s">
        <v>252</v>
      </c>
      <c r="C58" s="29" t="s">
        <v>110</v>
      </c>
      <c r="D58" s="30" t="s">
        <v>143</v>
      </c>
      <c r="E58" s="29" t="s">
        <v>13</v>
      </c>
      <c r="F58" s="30" t="s">
        <v>253</v>
      </c>
      <c r="G58" s="28" t="str">
        <f t="shared" si="0"/>
        <v>5.09/km</v>
      </c>
      <c r="H58" s="31">
        <f t="shared" si="1"/>
        <v>0.010439814814814815</v>
      </c>
      <c r="I58" s="31">
        <f>F58-INDEX($F$5:$F$208,MATCH(D58,$D$5:$D$208,0))</f>
        <v>0.006979166666666665</v>
      </c>
    </row>
    <row r="59" spans="1:9" ht="15" customHeight="1">
      <c r="A59" s="28">
        <v>55</v>
      </c>
      <c r="B59" s="29" t="s">
        <v>254</v>
      </c>
      <c r="C59" s="29" t="s">
        <v>255</v>
      </c>
      <c r="D59" s="30" t="s">
        <v>177</v>
      </c>
      <c r="E59" s="29" t="s">
        <v>256</v>
      </c>
      <c r="F59" s="30" t="s">
        <v>257</v>
      </c>
      <c r="G59" s="28" t="str">
        <f t="shared" si="0"/>
        <v>5.09/km</v>
      </c>
      <c r="H59" s="31">
        <f t="shared" si="1"/>
        <v>0.010462962962962962</v>
      </c>
      <c r="I59" s="31">
        <f>F59-INDEX($F$5:$F$208,MATCH(D59,$D$5:$D$208,0))</f>
        <v>0.004108796296296291</v>
      </c>
    </row>
    <row r="60" spans="1:9" ht="15" customHeight="1">
      <c r="A60" s="36">
        <v>56</v>
      </c>
      <c r="B60" s="37" t="s">
        <v>86</v>
      </c>
      <c r="C60" s="37" t="s">
        <v>42</v>
      </c>
      <c r="D60" s="38" t="s">
        <v>156</v>
      </c>
      <c r="E60" s="37" t="s">
        <v>362</v>
      </c>
      <c r="F60" s="38" t="s">
        <v>258</v>
      </c>
      <c r="G60" s="36" t="str">
        <f t="shared" si="0"/>
        <v>5.10/km</v>
      </c>
      <c r="H60" s="39">
        <f t="shared" si="1"/>
        <v>0.010567129629629631</v>
      </c>
      <c r="I60" s="39">
        <f>F60-INDEX($F$5:$F$208,MATCH(D60,$D$5:$D$208,0))</f>
        <v>0.0059837962962962996</v>
      </c>
    </row>
    <row r="61" spans="1:9" ht="15" customHeight="1">
      <c r="A61" s="28">
        <v>57</v>
      </c>
      <c r="B61" s="29" t="s">
        <v>259</v>
      </c>
      <c r="C61" s="29" t="s">
        <v>260</v>
      </c>
      <c r="D61" s="30" t="s">
        <v>121</v>
      </c>
      <c r="E61" s="29" t="s">
        <v>219</v>
      </c>
      <c r="F61" s="30" t="s">
        <v>261</v>
      </c>
      <c r="G61" s="28" t="str">
        <f t="shared" si="0"/>
        <v>5.11/km</v>
      </c>
      <c r="H61" s="31">
        <f t="shared" si="1"/>
        <v>0.010636574074074073</v>
      </c>
      <c r="I61" s="31">
        <f>F61-INDEX($F$5:$F$208,MATCH(D61,$D$5:$D$208,0))</f>
        <v>0.010636574074074073</v>
      </c>
    </row>
    <row r="62" spans="1:9" ht="15" customHeight="1">
      <c r="A62" s="28">
        <v>58</v>
      </c>
      <c r="B62" s="29" t="s">
        <v>262</v>
      </c>
      <c r="C62" s="29" t="s">
        <v>24</v>
      </c>
      <c r="D62" s="30" t="s">
        <v>147</v>
      </c>
      <c r="E62" s="29" t="s">
        <v>122</v>
      </c>
      <c r="F62" s="30" t="s">
        <v>263</v>
      </c>
      <c r="G62" s="28" t="str">
        <f t="shared" si="0"/>
        <v>5.12/km</v>
      </c>
      <c r="H62" s="31">
        <f t="shared" si="1"/>
        <v>0.010821759259259257</v>
      </c>
      <c r="I62" s="31">
        <f>F62-INDEX($F$5:$F$208,MATCH(D62,$D$5:$D$208,0))</f>
        <v>0.0071990740740740765</v>
      </c>
    </row>
    <row r="63" spans="1:9" ht="15" customHeight="1">
      <c r="A63" s="28">
        <v>59</v>
      </c>
      <c r="B63" s="29" t="s">
        <v>264</v>
      </c>
      <c r="C63" s="29" t="s">
        <v>78</v>
      </c>
      <c r="D63" s="30" t="s">
        <v>121</v>
      </c>
      <c r="E63" s="29" t="s">
        <v>195</v>
      </c>
      <c r="F63" s="30" t="s">
        <v>265</v>
      </c>
      <c r="G63" s="28" t="str">
        <f t="shared" si="0"/>
        <v>5.13/km</v>
      </c>
      <c r="H63" s="31">
        <f t="shared" si="1"/>
        <v>0.010891203703703705</v>
      </c>
      <c r="I63" s="31">
        <f>F63-INDEX($F$5:$F$208,MATCH(D63,$D$5:$D$208,0))</f>
        <v>0.010891203703703705</v>
      </c>
    </row>
    <row r="64" spans="1:9" ht="15" customHeight="1">
      <c r="A64" s="28">
        <v>60</v>
      </c>
      <c r="B64" s="29" t="s">
        <v>266</v>
      </c>
      <c r="C64" s="29" t="s">
        <v>44</v>
      </c>
      <c r="D64" s="30" t="s">
        <v>121</v>
      </c>
      <c r="E64" s="29" t="s">
        <v>30</v>
      </c>
      <c r="F64" s="30" t="s">
        <v>267</v>
      </c>
      <c r="G64" s="28" t="str">
        <f t="shared" si="0"/>
        <v>5.14/km</v>
      </c>
      <c r="H64" s="31">
        <f t="shared" si="1"/>
        <v>0.01100694444444444</v>
      </c>
      <c r="I64" s="31">
        <f>F64-INDEX($F$5:$F$208,MATCH(D64,$D$5:$D$208,0))</f>
        <v>0.01100694444444444</v>
      </c>
    </row>
    <row r="65" spans="1:9" ht="15" customHeight="1">
      <c r="A65" s="36">
        <v>61</v>
      </c>
      <c r="B65" s="37" t="s">
        <v>83</v>
      </c>
      <c r="C65" s="37" t="s">
        <v>43</v>
      </c>
      <c r="D65" s="38" t="s">
        <v>147</v>
      </c>
      <c r="E65" s="37" t="s">
        <v>362</v>
      </c>
      <c r="F65" s="38" t="s">
        <v>268</v>
      </c>
      <c r="G65" s="36" t="str">
        <f t="shared" si="0"/>
        <v>5.14/km</v>
      </c>
      <c r="H65" s="39">
        <f t="shared" si="1"/>
        <v>0.011030092592592595</v>
      </c>
      <c r="I65" s="39">
        <f>F65-INDEX($F$5:$F$208,MATCH(D65,$D$5:$D$208,0))</f>
        <v>0.007407407407407415</v>
      </c>
    </row>
    <row r="66" spans="1:9" ht="15" customHeight="1">
      <c r="A66" s="28">
        <v>62</v>
      </c>
      <c r="B66" s="29" t="s">
        <v>269</v>
      </c>
      <c r="C66" s="29" t="s">
        <v>28</v>
      </c>
      <c r="D66" s="30" t="s">
        <v>121</v>
      </c>
      <c r="E66" s="29" t="s">
        <v>270</v>
      </c>
      <c r="F66" s="30" t="s">
        <v>271</v>
      </c>
      <c r="G66" s="28" t="str">
        <f t="shared" si="0"/>
        <v>5.14/km</v>
      </c>
      <c r="H66" s="31">
        <f t="shared" si="1"/>
        <v>0.011064814814814816</v>
      </c>
      <c r="I66" s="31">
        <f>F66-INDEX($F$5:$F$208,MATCH(D66,$D$5:$D$208,0))</f>
        <v>0.011064814814814816</v>
      </c>
    </row>
    <row r="67" spans="1:9" ht="15" customHeight="1">
      <c r="A67" s="28">
        <v>63</v>
      </c>
      <c r="B67" s="29" t="s">
        <v>5</v>
      </c>
      <c r="C67" s="29" t="s">
        <v>114</v>
      </c>
      <c r="D67" s="30" t="s">
        <v>272</v>
      </c>
      <c r="E67" s="29" t="s">
        <v>195</v>
      </c>
      <c r="F67" s="30" t="s">
        <v>273</v>
      </c>
      <c r="G67" s="28" t="str">
        <f t="shared" si="0"/>
        <v>5.16/km</v>
      </c>
      <c r="H67" s="31">
        <f t="shared" si="1"/>
        <v>0.01125</v>
      </c>
      <c r="I67" s="31">
        <f>F67-INDEX($F$5:$F$208,MATCH(D67,$D$5:$D$208,0))</f>
        <v>0</v>
      </c>
    </row>
    <row r="68" spans="1:9" ht="15" customHeight="1">
      <c r="A68" s="28">
        <v>64</v>
      </c>
      <c r="B68" s="29" t="s">
        <v>274</v>
      </c>
      <c r="C68" s="29" t="s">
        <v>72</v>
      </c>
      <c r="D68" s="30" t="s">
        <v>174</v>
      </c>
      <c r="E68" s="29" t="s">
        <v>30</v>
      </c>
      <c r="F68" s="30" t="s">
        <v>275</v>
      </c>
      <c r="G68" s="28" t="str">
        <f t="shared" si="0"/>
        <v>5.16/km</v>
      </c>
      <c r="H68" s="31">
        <f t="shared" si="1"/>
        <v>0.0112962962962963</v>
      </c>
      <c r="I68" s="31">
        <f>F68-INDEX($F$5:$F$208,MATCH(D68,$D$5:$D$208,0))</f>
        <v>0.00495370370370371</v>
      </c>
    </row>
    <row r="69" spans="1:9" ht="15" customHeight="1">
      <c r="A69" s="28">
        <v>65</v>
      </c>
      <c r="B69" s="29" t="s">
        <v>0</v>
      </c>
      <c r="C69" s="29" t="s">
        <v>63</v>
      </c>
      <c r="D69" s="30" t="s">
        <v>174</v>
      </c>
      <c r="E69" s="29" t="s">
        <v>40</v>
      </c>
      <c r="F69" s="30" t="s">
        <v>276</v>
      </c>
      <c r="G69" s="28" t="str">
        <f aca="true" t="shared" si="2" ref="G69:G114">TEXT(INT((HOUR(F69)*3600+MINUTE(F69)*60+SECOND(F69))/$I$3/60),"0")&amp;"."&amp;TEXT(MOD((HOUR(F69)*3600+MINUTE(F69)*60+SECOND(F69))/$I$3,60),"00")&amp;"/km"</f>
        <v>5.17/km</v>
      </c>
      <c r="H69" s="31">
        <f aca="true" t="shared" si="3" ref="H69:H114">F69-$F$5</f>
        <v>0.011354166666666662</v>
      </c>
      <c r="I69" s="31">
        <f>F69-INDEX($F$5:$F$208,MATCH(D69,$D$5:$D$208,0))</f>
        <v>0.005011574074074071</v>
      </c>
    </row>
    <row r="70" spans="1:9" ht="15" customHeight="1">
      <c r="A70" s="28">
        <v>66</v>
      </c>
      <c r="B70" s="29" t="s">
        <v>277</v>
      </c>
      <c r="C70" s="29" t="s">
        <v>34</v>
      </c>
      <c r="D70" s="30" t="s">
        <v>147</v>
      </c>
      <c r="E70" s="29" t="s">
        <v>241</v>
      </c>
      <c r="F70" s="30" t="s">
        <v>278</v>
      </c>
      <c r="G70" s="28" t="str">
        <f t="shared" si="2"/>
        <v>5.17/km</v>
      </c>
      <c r="H70" s="31">
        <f t="shared" si="3"/>
        <v>0.011446759259259264</v>
      </c>
      <c r="I70" s="31">
        <f>F70-INDEX($F$5:$F$208,MATCH(D70,$D$5:$D$208,0))</f>
        <v>0.007824074074074084</v>
      </c>
    </row>
    <row r="71" spans="1:9" ht="15" customHeight="1">
      <c r="A71" s="28">
        <v>67</v>
      </c>
      <c r="B71" s="29" t="s">
        <v>279</v>
      </c>
      <c r="C71" s="29" t="s">
        <v>37</v>
      </c>
      <c r="D71" s="30" t="s">
        <v>163</v>
      </c>
      <c r="E71" s="29" t="s">
        <v>195</v>
      </c>
      <c r="F71" s="30" t="s">
        <v>280</v>
      </c>
      <c r="G71" s="28" t="str">
        <f t="shared" si="2"/>
        <v>5.23/km</v>
      </c>
      <c r="H71" s="31">
        <f t="shared" si="3"/>
        <v>0.012094907407407405</v>
      </c>
      <c r="I71" s="31">
        <f>F71-INDEX($F$5:$F$208,MATCH(D71,$D$5:$D$208,0))</f>
        <v>0.007071759259259257</v>
      </c>
    </row>
    <row r="72" spans="1:9" ht="15" customHeight="1">
      <c r="A72" s="28">
        <v>68</v>
      </c>
      <c r="B72" s="29" t="s">
        <v>281</v>
      </c>
      <c r="C72" s="29" t="s">
        <v>282</v>
      </c>
      <c r="D72" s="30" t="s">
        <v>143</v>
      </c>
      <c r="E72" s="29" t="s">
        <v>283</v>
      </c>
      <c r="F72" s="30" t="s">
        <v>284</v>
      </c>
      <c r="G72" s="28" t="str">
        <f t="shared" si="2"/>
        <v>5.24/km</v>
      </c>
      <c r="H72" s="31">
        <f t="shared" si="3"/>
        <v>0.012291666666666663</v>
      </c>
      <c r="I72" s="31">
        <f>F72-INDEX($F$5:$F$208,MATCH(D72,$D$5:$D$208,0))</f>
        <v>0.008831018518518512</v>
      </c>
    </row>
    <row r="73" spans="1:9" ht="15" customHeight="1">
      <c r="A73" s="28">
        <v>69</v>
      </c>
      <c r="B73" s="29" t="s">
        <v>285</v>
      </c>
      <c r="C73" s="29" t="s">
        <v>60</v>
      </c>
      <c r="D73" s="30" t="s">
        <v>121</v>
      </c>
      <c r="E73" s="29" t="s">
        <v>30</v>
      </c>
      <c r="F73" s="30" t="s">
        <v>286</v>
      </c>
      <c r="G73" s="28" t="str">
        <f t="shared" si="2"/>
        <v>5.26/km</v>
      </c>
      <c r="H73" s="31">
        <f t="shared" si="3"/>
        <v>0.012511574074074074</v>
      </c>
      <c r="I73" s="31">
        <f>F73-INDEX($F$5:$F$208,MATCH(D73,$D$5:$D$208,0))</f>
        <v>0.012511574074074074</v>
      </c>
    </row>
    <row r="74" spans="1:9" ht="15" customHeight="1">
      <c r="A74" s="28">
        <v>70</v>
      </c>
      <c r="B74" s="29" t="s">
        <v>287</v>
      </c>
      <c r="C74" s="29" t="s">
        <v>27</v>
      </c>
      <c r="D74" s="30" t="s">
        <v>174</v>
      </c>
      <c r="E74" s="29" t="s">
        <v>30</v>
      </c>
      <c r="F74" s="30" t="s">
        <v>288</v>
      </c>
      <c r="G74" s="28" t="str">
        <f t="shared" si="2"/>
        <v>5.27/km</v>
      </c>
      <c r="H74" s="31">
        <f t="shared" si="3"/>
        <v>0.012592592592592596</v>
      </c>
      <c r="I74" s="31">
        <f>F74-INDEX($F$5:$F$208,MATCH(D74,$D$5:$D$208,0))</f>
        <v>0.0062500000000000056</v>
      </c>
    </row>
    <row r="75" spans="1:9" ht="15" customHeight="1">
      <c r="A75" s="28">
        <v>71</v>
      </c>
      <c r="B75" s="29" t="s">
        <v>289</v>
      </c>
      <c r="C75" s="29" t="s">
        <v>32</v>
      </c>
      <c r="D75" s="30" t="s">
        <v>121</v>
      </c>
      <c r="E75" s="29" t="s">
        <v>290</v>
      </c>
      <c r="F75" s="30" t="s">
        <v>291</v>
      </c>
      <c r="G75" s="28" t="str">
        <f t="shared" si="2"/>
        <v>5.27/km</v>
      </c>
      <c r="H75" s="31">
        <f t="shared" si="3"/>
        <v>0.01262731481481481</v>
      </c>
      <c r="I75" s="31">
        <f>F75-INDEX($F$5:$F$208,MATCH(D75,$D$5:$D$208,0))</f>
        <v>0.01262731481481481</v>
      </c>
    </row>
    <row r="76" spans="1:9" ht="15" customHeight="1">
      <c r="A76" s="28">
        <v>72</v>
      </c>
      <c r="B76" s="29" t="s">
        <v>292</v>
      </c>
      <c r="C76" s="29" t="s">
        <v>48</v>
      </c>
      <c r="D76" s="30" t="s">
        <v>156</v>
      </c>
      <c r="E76" s="29" t="s">
        <v>199</v>
      </c>
      <c r="F76" s="30" t="s">
        <v>293</v>
      </c>
      <c r="G76" s="28" t="str">
        <f t="shared" si="2"/>
        <v>5.27/km</v>
      </c>
      <c r="H76" s="31">
        <f t="shared" si="3"/>
        <v>0.012650462962962957</v>
      </c>
      <c r="I76" s="31">
        <f>F76-INDEX($F$5:$F$208,MATCH(D76,$D$5:$D$208,0))</f>
        <v>0.008067129629629625</v>
      </c>
    </row>
    <row r="77" spans="1:9" ht="15" customHeight="1">
      <c r="A77" s="28">
        <v>73</v>
      </c>
      <c r="B77" s="29" t="s">
        <v>294</v>
      </c>
      <c r="C77" s="29" t="s">
        <v>63</v>
      </c>
      <c r="D77" s="30" t="s">
        <v>130</v>
      </c>
      <c r="E77" s="29" t="s">
        <v>295</v>
      </c>
      <c r="F77" s="30" t="s">
        <v>296</v>
      </c>
      <c r="G77" s="28" t="str">
        <f t="shared" si="2"/>
        <v>5.29/km</v>
      </c>
      <c r="H77" s="31">
        <f t="shared" si="3"/>
        <v>0.012847222222222222</v>
      </c>
      <c r="I77" s="31">
        <f>F77-INDEX($F$5:$F$208,MATCH(D77,$D$5:$D$208,0))</f>
        <v>0.011527777777777776</v>
      </c>
    </row>
    <row r="78" spans="1:9" ht="15" customHeight="1">
      <c r="A78" s="28">
        <v>74</v>
      </c>
      <c r="B78" s="29" t="s">
        <v>50</v>
      </c>
      <c r="C78" s="29" t="s">
        <v>25</v>
      </c>
      <c r="D78" s="30" t="s">
        <v>156</v>
      </c>
      <c r="E78" s="29" t="s">
        <v>195</v>
      </c>
      <c r="F78" s="30" t="s">
        <v>297</v>
      </c>
      <c r="G78" s="28" t="str">
        <f t="shared" si="2"/>
        <v>5.29/km</v>
      </c>
      <c r="H78" s="31">
        <f t="shared" si="3"/>
        <v>0.01290509259259259</v>
      </c>
      <c r="I78" s="31">
        <f>F78-INDEX($F$5:$F$208,MATCH(D78,$D$5:$D$208,0))</f>
        <v>0.008321759259259258</v>
      </c>
    </row>
    <row r="79" spans="1:9" ht="15" customHeight="1">
      <c r="A79" s="28">
        <v>75</v>
      </c>
      <c r="B79" s="29" t="s">
        <v>298</v>
      </c>
      <c r="C79" s="29" t="s">
        <v>299</v>
      </c>
      <c r="D79" s="30" t="s">
        <v>233</v>
      </c>
      <c r="E79" s="29" t="s">
        <v>150</v>
      </c>
      <c r="F79" s="30" t="s">
        <v>300</v>
      </c>
      <c r="G79" s="28" t="str">
        <f t="shared" si="2"/>
        <v>5.35/km</v>
      </c>
      <c r="H79" s="31">
        <f t="shared" si="3"/>
        <v>0.013622685185185186</v>
      </c>
      <c r="I79" s="31">
        <f>F79-INDEX($F$5:$F$208,MATCH(D79,$D$5:$D$208,0))</f>
        <v>0.004155092592592592</v>
      </c>
    </row>
    <row r="80" spans="1:9" ht="15" customHeight="1">
      <c r="A80" s="36">
        <v>76</v>
      </c>
      <c r="B80" s="37" t="s">
        <v>6</v>
      </c>
      <c r="C80" s="37" t="s">
        <v>76</v>
      </c>
      <c r="D80" s="38" t="s">
        <v>121</v>
      </c>
      <c r="E80" s="37" t="s">
        <v>362</v>
      </c>
      <c r="F80" s="38" t="s">
        <v>301</v>
      </c>
      <c r="G80" s="36" t="str">
        <f t="shared" si="2"/>
        <v>5.36/km</v>
      </c>
      <c r="H80" s="39">
        <f t="shared" si="3"/>
        <v>0.013715277777777781</v>
      </c>
      <c r="I80" s="39">
        <f>F80-INDEX($F$5:$F$208,MATCH(D80,$D$5:$D$208,0))</f>
        <v>0.013715277777777781</v>
      </c>
    </row>
    <row r="81" spans="1:9" ht="15" customHeight="1">
      <c r="A81" s="28">
        <v>77</v>
      </c>
      <c r="B81" s="29" t="s">
        <v>302</v>
      </c>
      <c r="C81" s="29" t="s">
        <v>63</v>
      </c>
      <c r="D81" s="30" t="s">
        <v>143</v>
      </c>
      <c r="E81" s="29" t="s">
        <v>303</v>
      </c>
      <c r="F81" s="30" t="s">
        <v>304</v>
      </c>
      <c r="G81" s="28" t="str">
        <f t="shared" si="2"/>
        <v>5.36/km</v>
      </c>
      <c r="H81" s="31">
        <f t="shared" si="3"/>
        <v>0.013749999999999995</v>
      </c>
      <c r="I81" s="31">
        <f>F81-INDEX($F$5:$F$208,MATCH(D81,$D$5:$D$208,0))</f>
        <v>0.010289351851851845</v>
      </c>
    </row>
    <row r="82" spans="1:9" ht="15" customHeight="1">
      <c r="A82" s="28">
        <v>78</v>
      </c>
      <c r="B82" s="29" t="s">
        <v>305</v>
      </c>
      <c r="C82" s="29" t="s">
        <v>62</v>
      </c>
      <c r="D82" s="30" t="s">
        <v>174</v>
      </c>
      <c r="E82" s="29" t="s">
        <v>306</v>
      </c>
      <c r="F82" s="30" t="s">
        <v>307</v>
      </c>
      <c r="G82" s="28" t="str">
        <f t="shared" si="2"/>
        <v>5.37/km</v>
      </c>
      <c r="H82" s="31">
        <f t="shared" si="3"/>
        <v>0.013796296296296296</v>
      </c>
      <c r="I82" s="31">
        <f>F82-INDEX($F$5:$F$208,MATCH(D82,$D$5:$D$208,0))</f>
        <v>0.0074537037037037054</v>
      </c>
    </row>
    <row r="83" spans="1:9" ht="15" customHeight="1">
      <c r="A83" s="28">
        <v>79</v>
      </c>
      <c r="B83" s="29" t="s">
        <v>82</v>
      </c>
      <c r="C83" s="29" t="s">
        <v>23</v>
      </c>
      <c r="D83" s="30" t="s">
        <v>121</v>
      </c>
      <c r="E83" s="29" t="s">
        <v>30</v>
      </c>
      <c r="F83" s="30" t="s">
        <v>308</v>
      </c>
      <c r="G83" s="28" t="str">
        <f t="shared" si="2"/>
        <v>5.37/km</v>
      </c>
      <c r="H83" s="31">
        <f t="shared" si="3"/>
        <v>0.013900462962962965</v>
      </c>
      <c r="I83" s="31">
        <f>F83-INDEX($F$5:$F$208,MATCH(D83,$D$5:$D$208,0))</f>
        <v>0.013900462962962965</v>
      </c>
    </row>
    <row r="84" spans="1:9" ht="15" customHeight="1">
      <c r="A84" s="28">
        <v>80</v>
      </c>
      <c r="B84" s="29" t="s">
        <v>309</v>
      </c>
      <c r="C84" s="29" t="s">
        <v>84</v>
      </c>
      <c r="D84" s="30" t="s">
        <v>143</v>
      </c>
      <c r="E84" s="29" t="s">
        <v>186</v>
      </c>
      <c r="F84" s="30" t="s">
        <v>310</v>
      </c>
      <c r="G84" s="28" t="str">
        <f t="shared" si="2"/>
        <v>5.38/km</v>
      </c>
      <c r="H84" s="31">
        <f t="shared" si="3"/>
        <v>0.013946759259259253</v>
      </c>
      <c r="I84" s="31">
        <f>F84-INDEX($F$5:$F$208,MATCH(D84,$D$5:$D$208,0))</f>
        <v>0.010486111111111102</v>
      </c>
    </row>
    <row r="85" spans="1:9" ht="15" customHeight="1">
      <c r="A85" s="36">
        <v>81</v>
      </c>
      <c r="B85" s="37" t="s">
        <v>311</v>
      </c>
      <c r="C85" s="37" t="s">
        <v>97</v>
      </c>
      <c r="D85" s="38" t="s">
        <v>202</v>
      </c>
      <c r="E85" s="37" t="s">
        <v>362</v>
      </c>
      <c r="F85" s="38" t="s">
        <v>312</v>
      </c>
      <c r="G85" s="36" t="str">
        <f t="shared" si="2"/>
        <v>5.39/km</v>
      </c>
      <c r="H85" s="39">
        <f t="shared" si="3"/>
        <v>0.01415509259259259</v>
      </c>
      <c r="I85" s="39">
        <f>F85-INDEX($F$5:$F$208,MATCH(D85,$D$5:$D$208,0))</f>
        <v>0.006689814814814815</v>
      </c>
    </row>
    <row r="86" spans="1:9" ht="15" customHeight="1">
      <c r="A86" s="28">
        <v>82</v>
      </c>
      <c r="B86" s="29" t="s">
        <v>313</v>
      </c>
      <c r="C86" s="29" t="s">
        <v>37</v>
      </c>
      <c r="D86" s="30" t="s">
        <v>121</v>
      </c>
      <c r="E86" s="29" t="s">
        <v>30</v>
      </c>
      <c r="F86" s="30" t="s">
        <v>314</v>
      </c>
      <c r="G86" s="28" t="str">
        <f t="shared" si="2"/>
        <v>5.40/km</v>
      </c>
      <c r="H86" s="31">
        <f t="shared" si="3"/>
        <v>0.014189814814814818</v>
      </c>
      <c r="I86" s="31">
        <f>F86-INDEX($F$5:$F$208,MATCH(D86,$D$5:$D$208,0))</f>
        <v>0.014189814814814818</v>
      </c>
    </row>
    <row r="87" spans="1:9" ht="15" customHeight="1">
      <c r="A87" s="28">
        <v>83</v>
      </c>
      <c r="B87" s="29" t="s">
        <v>315</v>
      </c>
      <c r="C87" s="29" t="s">
        <v>70</v>
      </c>
      <c r="D87" s="30" t="s">
        <v>233</v>
      </c>
      <c r="E87" s="29" t="s">
        <v>13</v>
      </c>
      <c r="F87" s="30" t="s">
        <v>316</v>
      </c>
      <c r="G87" s="28" t="str">
        <f t="shared" si="2"/>
        <v>5.40/km</v>
      </c>
      <c r="H87" s="31">
        <f t="shared" si="3"/>
        <v>0.014236111111111113</v>
      </c>
      <c r="I87" s="31">
        <f>F87-INDEX($F$5:$F$208,MATCH(D87,$D$5:$D$208,0))</f>
        <v>0.004768518518518519</v>
      </c>
    </row>
    <row r="88" spans="1:9" ht="15" customHeight="1">
      <c r="A88" s="28">
        <v>84</v>
      </c>
      <c r="B88" s="29" t="s">
        <v>317</v>
      </c>
      <c r="C88" s="29" t="s">
        <v>49</v>
      </c>
      <c r="D88" s="30" t="s">
        <v>156</v>
      </c>
      <c r="E88" s="29" t="s">
        <v>318</v>
      </c>
      <c r="F88" s="30" t="s">
        <v>319</v>
      </c>
      <c r="G88" s="28" t="str">
        <f t="shared" si="2"/>
        <v>5.42/km</v>
      </c>
      <c r="H88" s="31">
        <f t="shared" si="3"/>
        <v>0.01443287037037037</v>
      </c>
      <c r="I88" s="31">
        <f>F88-INDEX($F$5:$F$208,MATCH(D88,$D$5:$D$208,0))</f>
        <v>0.009849537037037039</v>
      </c>
    </row>
    <row r="89" spans="1:9" ht="15" customHeight="1">
      <c r="A89" s="28">
        <v>85</v>
      </c>
      <c r="B89" s="29" t="s">
        <v>111</v>
      </c>
      <c r="C89" s="29" t="s">
        <v>320</v>
      </c>
      <c r="D89" s="30" t="s">
        <v>143</v>
      </c>
      <c r="E89" s="29" t="s">
        <v>303</v>
      </c>
      <c r="F89" s="30" t="s">
        <v>321</v>
      </c>
      <c r="G89" s="28" t="str">
        <f t="shared" si="2"/>
        <v>5.42/km</v>
      </c>
      <c r="H89" s="31">
        <f t="shared" si="3"/>
        <v>0.014456018518518517</v>
      </c>
      <c r="I89" s="31">
        <f>F89-INDEX($F$5:$F$208,MATCH(D89,$D$5:$D$208,0))</f>
        <v>0.010995370370370367</v>
      </c>
    </row>
    <row r="90" spans="1:9" ht="15" customHeight="1">
      <c r="A90" s="28">
        <v>86</v>
      </c>
      <c r="B90" s="29" t="s">
        <v>322</v>
      </c>
      <c r="C90" s="29" t="s">
        <v>323</v>
      </c>
      <c r="D90" s="30" t="s">
        <v>233</v>
      </c>
      <c r="E90" s="29" t="s">
        <v>30</v>
      </c>
      <c r="F90" s="30" t="s">
        <v>324</v>
      </c>
      <c r="G90" s="28" t="str">
        <f t="shared" si="2"/>
        <v>5.44/km</v>
      </c>
      <c r="H90" s="31">
        <f t="shared" si="3"/>
        <v>0.01471064814814815</v>
      </c>
      <c r="I90" s="31">
        <f>F90-INDEX($F$5:$F$208,MATCH(D90,$D$5:$D$208,0))</f>
        <v>0.005243055555555556</v>
      </c>
    </row>
    <row r="91" spans="1:9" ht="15" customHeight="1">
      <c r="A91" s="36">
        <v>87</v>
      </c>
      <c r="B91" s="37" t="s">
        <v>4</v>
      </c>
      <c r="C91" s="37" t="s">
        <v>25</v>
      </c>
      <c r="D91" s="38" t="s">
        <v>156</v>
      </c>
      <c r="E91" s="37" t="s">
        <v>362</v>
      </c>
      <c r="F91" s="38" t="s">
        <v>325</v>
      </c>
      <c r="G91" s="36" t="str">
        <f t="shared" si="2"/>
        <v>5.46/km</v>
      </c>
      <c r="H91" s="39">
        <f t="shared" si="3"/>
        <v>0.014942129629629628</v>
      </c>
      <c r="I91" s="39">
        <f>F91-INDEX($F$5:$F$208,MATCH(D91,$D$5:$D$208,0))</f>
        <v>0.010358796296296297</v>
      </c>
    </row>
    <row r="92" spans="1:9" ht="15" customHeight="1">
      <c r="A92" s="28">
        <v>88</v>
      </c>
      <c r="B92" s="29" t="s">
        <v>98</v>
      </c>
      <c r="C92" s="29" t="s">
        <v>25</v>
      </c>
      <c r="D92" s="30" t="s">
        <v>143</v>
      </c>
      <c r="E92" s="29" t="s">
        <v>199</v>
      </c>
      <c r="F92" s="30" t="s">
        <v>325</v>
      </c>
      <c r="G92" s="28" t="str">
        <f t="shared" si="2"/>
        <v>5.46/km</v>
      </c>
      <c r="H92" s="31">
        <f t="shared" si="3"/>
        <v>0.014942129629629628</v>
      </c>
      <c r="I92" s="31">
        <f>F92-INDEX($F$5:$F$208,MATCH(D92,$D$5:$D$208,0))</f>
        <v>0.011481481481481478</v>
      </c>
    </row>
    <row r="93" spans="1:9" ht="15" customHeight="1">
      <c r="A93" s="28">
        <v>89</v>
      </c>
      <c r="B93" s="29" t="s">
        <v>95</v>
      </c>
      <c r="C93" s="29" t="s">
        <v>54</v>
      </c>
      <c r="D93" s="30" t="s">
        <v>147</v>
      </c>
      <c r="E93" s="29" t="s">
        <v>199</v>
      </c>
      <c r="F93" s="30" t="s">
        <v>326</v>
      </c>
      <c r="G93" s="28" t="str">
        <f t="shared" si="2"/>
        <v>5.47/km</v>
      </c>
      <c r="H93" s="31">
        <f t="shared" si="3"/>
        <v>0.015081018518518518</v>
      </c>
      <c r="I93" s="31">
        <f>F93-INDEX($F$5:$F$208,MATCH(D93,$D$5:$D$208,0))</f>
        <v>0.011458333333333338</v>
      </c>
    </row>
    <row r="94" spans="1:9" ht="15" customHeight="1">
      <c r="A94" s="28">
        <v>90</v>
      </c>
      <c r="B94" s="29" t="s">
        <v>90</v>
      </c>
      <c r="C94" s="29" t="s">
        <v>91</v>
      </c>
      <c r="D94" s="30" t="s">
        <v>147</v>
      </c>
      <c r="E94" s="29" t="s">
        <v>30</v>
      </c>
      <c r="F94" s="30" t="s">
        <v>327</v>
      </c>
      <c r="G94" s="28" t="str">
        <f t="shared" si="2"/>
        <v>5.49/km</v>
      </c>
      <c r="H94" s="31">
        <f t="shared" si="3"/>
        <v>0.015289351851851849</v>
      </c>
      <c r="I94" s="31">
        <f>F94-INDEX($F$5:$F$208,MATCH(D94,$D$5:$D$208,0))</f>
        <v>0.011666666666666669</v>
      </c>
    </row>
    <row r="95" spans="1:9" ht="15" customHeight="1">
      <c r="A95" s="28">
        <v>91</v>
      </c>
      <c r="B95" s="29" t="s">
        <v>92</v>
      </c>
      <c r="C95" s="29" t="s">
        <v>23</v>
      </c>
      <c r="D95" s="30" t="s">
        <v>121</v>
      </c>
      <c r="E95" s="29" t="s">
        <v>186</v>
      </c>
      <c r="F95" s="30" t="s">
        <v>328</v>
      </c>
      <c r="G95" s="28" t="str">
        <f t="shared" si="2"/>
        <v>5.49/km</v>
      </c>
      <c r="H95" s="31">
        <f t="shared" si="3"/>
        <v>0.015335648148148143</v>
      </c>
      <c r="I95" s="31">
        <f>F95-INDEX($F$5:$F$208,MATCH(D95,$D$5:$D$208,0))</f>
        <v>0.015335648148148143</v>
      </c>
    </row>
    <row r="96" spans="1:9" ht="15" customHeight="1">
      <c r="A96" s="28">
        <v>92</v>
      </c>
      <c r="B96" s="29" t="s">
        <v>1</v>
      </c>
      <c r="C96" s="29" t="s">
        <v>2</v>
      </c>
      <c r="D96" s="30" t="s">
        <v>147</v>
      </c>
      <c r="E96" s="29" t="s">
        <v>137</v>
      </c>
      <c r="F96" s="30" t="s">
        <v>329</v>
      </c>
      <c r="G96" s="28" t="str">
        <f t="shared" si="2"/>
        <v>5.49/km</v>
      </c>
      <c r="H96" s="31">
        <f t="shared" si="3"/>
        <v>0.015347222222222217</v>
      </c>
      <c r="I96" s="31">
        <f>F96-INDEX($F$5:$F$208,MATCH(D96,$D$5:$D$208,0))</f>
        <v>0.011724537037037037</v>
      </c>
    </row>
    <row r="97" spans="1:9" ht="15" customHeight="1">
      <c r="A97" s="28">
        <v>93</v>
      </c>
      <c r="B97" s="29" t="s">
        <v>9</v>
      </c>
      <c r="C97" s="29" t="s">
        <v>10</v>
      </c>
      <c r="D97" s="30" t="s">
        <v>330</v>
      </c>
      <c r="E97" s="29" t="s">
        <v>171</v>
      </c>
      <c r="F97" s="30" t="s">
        <v>331</v>
      </c>
      <c r="G97" s="28" t="str">
        <f t="shared" si="2"/>
        <v>5.53/km</v>
      </c>
      <c r="H97" s="31">
        <f t="shared" si="3"/>
        <v>0.015856481481481482</v>
      </c>
      <c r="I97" s="31">
        <f>F97-INDEX($F$5:$F$208,MATCH(D97,$D$5:$D$208,0))</f>
        <v>0</v>
      </c>
    </row>
    <row r="98" spans="1:9" ht="15" customHeight="1">
      <c r="A98" s="28">
        <v>94</v>
      </c>
      <c r="B98" s="29" t="s">
        <v>8</v>
      </c>
      <c r="C98" s="29" t="s">
        <v>96</v>
      </c>
      <c r="D98" s="30" t="s">
        <v>233</v>
      </c>
      <c r="E98" s="29" t="s">
        <v>303</v>
      </c>
      <c r="F98" s="30" t="s">
        <v>332</v>
      </c>
      <c r="G98" s="28" t="str">
        <f t="shared" si="2"/>
        <v>5.53/km</v>
      </c>
      <c r="H98" s="31">
        <f t="shared" si="3"/>
        <v>0.01587962962962963</v>
      </c>
      <c r="I98" s="31">
        <f>F98-INDEX($F$5:$F$208,MATCH(D98,$D$5:$D$208,0))</f>
        <v>0.0064120370370370355</v>
      </c>
    </row>
    <row r="99" spans="1:9" ht="15" customHeight="1">
      <c r="A99" s="28">
        <v>95</v>
      </c>
      <c r="B99" s="29" t="s">
        <v>333</v>
      </c>
      <c r="C99" s="29" t="s">
        <v>42</v>
      </c>
      <c r="D99" s="30" t="s">
        <v>126</v>
      </c>
      <c r="E99" s="29" t="s">
        <v>195</v>
      </c>
      <c r="F99" s="30" t="s">
        <v>334</v>
      </c>
      <c r="G99" s="28" t="str">
        <f t="shared" si="2"/>
        <v>5.54/km</v>
      </c>
      <c r="H99" s="31">
        <f t="shared" si="3"/>
        <v>0.01596064814814815</v>
      </c>
      <c r="I99" s="31">
        <f>F99-INDEX($F$5:$F$208,MATCH(D99,$D$5:$D$208,0))</f>
        <v>0.015231481481481488</v>
      </c>
    </row>
    <row r="100" spans="1:9" ht="15" customHeight="1">
      <c r="A100" s="28">
        <v>96</v>
      </c>
      <c r="B100" s="29" t="s">
        <v>335</v>
      </c>
      <c r="C100" s="29" t="s">
        <v>93</v>
      </c>
      <c r="D100" s="30" t="s">
        <v>174</v>
      </c>
      <c r="E100" s="29" t="s">
        <v>30</v>
      </c>
      <c r="F100" s="30" t="s">
        <v>336</v>
      </c>
      <c r="G100" s="28" t="str">
        <f t="shared" si="2"/>
        <v>5.54/km</v>
      </c>
      <c r="H100" s="31">
        <f t="shared" si="3"/>
        <v>0.015972222222222224</v>
      </c>
      <c r="I100" s="31">
        <f>F100-INDEX($F$5:$F$208,MATCH(D100,$D$5:$D$208,0))</f>
        <v>0.009629629629629634</v>
      </c>
    </row>
    <row r="101" spans="1:9" ht="15" customHeight="1">
      <c r="A101" s="28">
        <v>97</v>
      </c>
      <c r="B101" s="29" t="s">
        <v>337</v>
      </c>
      <c r="C101" s="29" t="s">
        <v>80</v>
      </c>
      <c r="D101" s="30" t="s">
        <v>233</v>
      </c>
      <c r="E101" s="29" t="s">
        <v>249</v>
      </c>
      <c r="F101" s="30" t="s">
        <v>338</v>
      </c>
      <c r="G101" s="28" t="str">
        <f t="shared" si="2"/>
        <v>5.58/km</v>
      </c>
      <c r="H101" s="31">
        <f t="shared" si="3"/>
        <v>0.016435185185185188</v>
      </c>
      <c r="I101" s="31">
        <f>F101-INDEX($F$5:$F$208,MATCH(D101,$D$5:$D$208,0))</f>
        <v>0.006967592592592595</v>
      </c>
    </row>
    <row r="102" spans="1:9" ht="15" customHeight="1">
      <c r="A102" s="28">
        <v>98</v>
      </c>
      <c r="B102" s="29" t="s">
        <v>339</v>
      </c>
      <c r="C102" s="29" t="s">
        <v>106</v>
      </c>
      <c r="D102" s="30" t="s">
        <v>202</v>
      </c>
      <c r="E102" s="29" t="s">
        <v>30</v>
      </c>
      <c r="F102" s="30" t="s">
        <v>340</v>
      </c>
      <c r="G102" s="28" t="str">
        <f t="shared" si="2"/>
        <v>6.03/km</v>
      </c>
      <c r="H102" s="31">
        <f t="shared" si="3"/>
        <v>0.016990740740740733</v>
      </c>
      <c r="I102" s="31">
        <f>F102-INDEX($F$5:$F$208,MATCH(D102,$D$5:$D$208,0))</f>
        <v>0.009525462962962958</v>
      </c>
    </row>
    <row r="103" spans="1:9" ht="15" customHeight="1">
      <c r="A103" s="28">
        <v>99</v>
      </c>
      <c r="B103" s="29" t="s">
        <v>101</v>
      </c>
      <c r="C103" s="29" t="s">
        <v>45</v>
      </c>
      <c r="D103" s="30" t="s">
        <v>272</v>
      </c>
      <c r="E103" s="29" t="s">
        <v>64</v>
      </c>
      <c r="F103" s="30" t="s">
        <v>341</v>
      </c>
      <c r="G103" s="28" t="str">
        <f t="shared" si="2"/>
        <v>6.07/km</v>
      </c>
      <c r="H103" s="31">
        <f t="shared" si="3"/>
        <v>0.017592592592592587</v>
      </c>
      <c r="I103" s="31">
        <f>F103-INDEX($F$5:$F$208,MATCH(D103,$D$5:$D$208,0))</f>
        <v>0.006342592592592587</v>
      </c>
    </row>
    <row r="104" spans="1:9" ht="15" customHeight="1">
      <c r="A104" s="28">
        <v>100</v>
      </c>
      <c r="B104" s="29" t="s">
        <v>89</v>
      </c>
      <c r="C104" s="29" t="s">
        <v>33</v>
      </c>
      <c r="D104" s="30" t="s">
        <v>147</v>
      </c>
      <c r="E104" s="29" t="s">
        <v>195</v>
      </c>
      <c r="F104" s="30" t="s">
        <v>342</v>
      </c>
      <c r="G104" s="28" t="str">
        <f t="shared" si="2"/>
        <v>6.10/km</v>
      </c>
      <c r="H104" s="31">
        <f t="shared" si="3"/>
        <v>0.01788194444444444</v>
      </c>
      <c r="I104" s="31">
        <f>F104-INDEX($F$5:$F$208,MATCH(D104,$D$5:$D$208,0))</f>
        <v>0.01425925925925926</v>
      </c>
    </row>
    <row r="105" spans="1:9" ht="15" customHeight="1">
      <c r="A105" s="36">
        <v>101</v>
      </c>
      <c r="B105" s="37" t="s">
        <v>343</v>
      </c>
      <c r="C105" s="37" t="s">
        <v>104</v>
      </c>
      <c r="D105" s="38" t="s">
        <v>233</v>
      </c>
      <c r="E105" s="37" t="s">
        <v>362</v>
      </c>
      <c r="F105" s="38" t="s">
        <v>344</v>
      </c>
      <c r="G105" s="36" t="str">
        <f t="shared" si="2"/>
        <v>6.11/km</v>
      </c>
      <c r="H105" s="39">
        <f t="shared" si="3"/>
        <v>0.017974537037037035</v>
      </c>
      <c r="I105" s="39">
        <f>F105-INDEX($F$5:$F$208,MATCH(D105,$D$5:$D$208,0))</f>
        <v>0.008506944444444442</v>
      </c>
    </row>
    <row r="106" spans="1:9" ht="15" customHeight="1">
      <c r="A106" s="28">
        <v>102</v>
      </c>
      <c r="B106" s="29" t="s">
        <v>345</v>
      </c>
      <c r="C106" s="29" t="s">
        <v>46</v>
      </c>
      <c r="D106" s="30" t="s">
        <v>147</v>
      </c>
      <c r="E106" s="29" t="s">
        <v>30</v>
      </c>
      <c r="F106" s="30" t="s">
        <v>346</v>
      </c>
      <c r="G106" s="28" t="str">
        <f t="shared" si="2"/>
        <v>6.20/km</v>
      </c>
      <c r="H106" s="31">
        <f t="shared" si="3"/>
        <v>0.019085648148148147</v>
      </c>
      <c r="I106" s="31">
        <f>F106-INDEX($F$5:$F$208,MATCH(D106,$D$5:$D$208,0))</f>
        <v>0.015462962962962967</v>
      </c>
    </row>
    <row r="107" spans="1:9" ht="15" customHeight="1">
      <c r="A107" s="28">
        <v>103</v>
      </c>
      <c r="B107" s="29" t="s">
        <v>347</v>
      </c>
      <c r="C107" s="29" t="s">
        <v>197</v>
      </c>
      <c r="D107" s="30" t="s">
        <v>130</v>
      </c>
      <c r="E107" s="29" t="s">
        <v>199</v>
      </c>
      <c r="F107" s="30" t="s">
        <v>348</v>
      </c>
      <c r="G107" s="28" t="str">
        <f t="shared" si="2"/>
        <v>6.21/km</v>
      </c>
      <c r="H107" s="31">
        <f t="shared" si="3"/>
        <v>0.019259259259259257</v>
      </c>
      <c r="I107" s="31">
        <f>F107-INDEX($F$5:$F$208,MATCH(D107,$D$5:$D$208,0))</f>
        <v>0.01793981481481481</v>
      </c>
    </row>
    <row r="108" spans="1:9" ht="15" customHeight="1">
      <c r="A108" s="28">
        <v>104</v>
      </c>
      <c r="B108" s="29" t="s">
        <v>115</v>
      </c>
      <c r="C108" s="29" t="s">
        <v>80</v>
      </c>
      <c r="D108" s="30" t="s">
        <v>177</v>
      </c>
      <c r="E108" s="29" t="s">
        <v>137</v>
      </c>
      <c r="F108" s="30" t="s">
        <v>349</v>
      </c>
      <c r="G108" s="28" t="str">
        <f t="shared" si="2"/>
        <v>6.23/km</v>
      </c>
      <c r="H108" s="31">
        <f t="shared" si="3"/>
        <v>0.01954861111111111</v>
      </c>
      <c r="I108" s="31">
        <f>F108-INDEX($F$5:$F$208,MATCH(D108,$D$5:$D$208,0))</f>
        <v>0.01319444444444444</v>
      </c>
    </row>
    <row r="109" spans="1:9" ht="15" customHeight="1">
      <c r="A109" s="28">
        <v>105</v>
      </c>
      <c r="B109" s="29" t="s">
        <v>350</v>
      </c>
      <c r="C109" s="29" t="s">
        <v>31</v>
      </c>
      <c r="D109" s="30" t="s">
        <v>121</v>
      </c>
      <c r="E109" s="29" t="s">
        <v>351</v>
      </c>
      <c r="F109" s="30" t="s">
        <v>352</v>
      </c>
      <c r="G109" s="28" t="str">
        <f t="shared" si="2"/>
        <v>6.24/km</v>
      </c>
      <c r="H109" s="31">
        <f t="shared" si="3"/>
        <v>0.019583333333333338</v>
      </c>
      <c r="I109" s="31">
        <f>F109-INDEX($F$5:$F$208,MATCH(D109,$D$5:$D$208,0))</f>
        <v>0.019583333333333338</v>
      </c>
    </row>
    <row r="110" spans="1:9" ht="15" customHeight="1">
      <c r="A110" s="28">
        <v>106</v>
      </c>
      <c r="B110" s="29" t="s">
        <v>353</v>
      </c>
      <c r="C110" s="29" t="s">
        <v>77</v>
      </c>
      <c r="D110" s="30" t="s">
        <v>143</v>
      </c>
      <c r="E110" s="29" t="s">
        <v>199</v>
      </c>
      <c r="F110" s="30" t="s">
        <v>354</v>
      </c>
      <c r="G110" s="28" t="str">
        <f t="shared" si="2"/>
        <v>6.29/km</v>
      </c>
      <c r="H110" s="31">
        <f t="shared" si="3"/>
        <v>0.020185185185185178</v>
      </c>
      <c r="I110" s="31">
        <f>F110-INDEX($F$5:$F$208,MATCH(D110,$D$5:$D$208,0))</f>
        <v>0.016724537037037027</v>
      </c>
    </row>
    <row r="111" spans="1:9" ht="15" customHeight="1">
      <c r="A111" s="28">
        <v>107</v>
      </c>
      <c r="B111" s="29" t="s">
        <v>11</v>
      </c>
      <c r="C111" s="29" t="s">
        <v>85</v>
      </c>
      <c r="D111" s="30" t="s">
        <v>233</v>
      </c>
      <c r="E111" s="29" t="s">
        <v>199</v>
      </c>
      <c r="F111" s="30" t="s">
        <v>355</v>
      </c>
      <c r="G111" s="28" t="str">
        <f t="shared" si="2"/>
        <v>6.60/km</v>
      </c>
      <c r="H111" s="31">
        <f t="shared" si="3"/>
        <v>0.02400462962962963</v>
      </c>
      <c r="I111" s="31">
        <f>F111-INDEX($F$5:$F$208,MATCH(D111,$D$5:$D$208,0))</f>
        <v>0.014537037037037036</v>
      </c>
    </row>
    <row r="112" spans="1:9" ht="15" customHeight="1">
      <c r="A112" s="28">
        <v>108</v>
      </c>
      <c r="B112" s="29" t="s">
        <v>12</v>
      </c>
      <c r="C112" s="29" t="s">
        <v>112</v>
      </c>
      <c r="D112" s="30" t="s">
        <v>174</v>
      </c>
      <c r="E112" s="29" t="s">
        <v>356</v>
      </c>
      <c r="F112" s="30" t="s">
        <v>357</v>
      </c>
      <c r="G112" s="28" t="str">
        <f t="shared" si="2"/>
        <v>8.00/km</v>
      </c>
      <c r="H112" s="31">
        <f t="shared" si="3"/>
        <v>0.03144675925925926</v>
      </c>
      <c r="I112" s="31">
        <f>F112-INDEX($F$5:$F$208,MATCH(D112,$D$5:$D$208,0))</f>
        <v>0.025104166666666664</v>
      </c>
    </row>
    <row r="113" spans="1:9" ht="15" customHeight="1">
      <c r="A113" s="28">
        <v>109</v>
      </c>
      <c r="B113" s="29" t="s">
        <v>358</v>
      </c>
      <c r="C113" s="29" t="s">
        <v>63</v>
      </c>
      <c r="D113" s="30" t="s">
        <v>330</v>
      </c>
      <c r="E113" s="29" t="s">
        <v>13</v>
      </c>
      <c r="F113" s="30" t="s">
        <v>359</v>
      </c>
      <c r="G113" s="28" t="str">
        <f t="shared" si="2"/>
        <v>8.45/km</v>
      </c>
      <c r="H113" s="31">
        <f t="shared" si="3"/>
        <v>0.036932870370370366</v>
      </c>
      <c r="I113" s="31">
        <f>F113-INDEX($F$5:$F$208,MATCH(D113,$D$5:$D$208,0))</f>
        <v>0.021076388888888888</v>
      </c>
    </row>
    <row r="114" spans="1:9" ht="15" customHeight="1">
      <c r="A114" s="32">
        <v>110</v>
      </c>
      <c r="B114" s="33" t="s">
        <v>360</v>
      </c>
      <c r="C114" s="33" t="s">
        <v>33</v>
      </c>
      <c r="D114" s="34" t="s">
        <v>147</v>
      </c>
      <c r="E114" s="33" t="s">
        <v>199</v>
      </c>
      <c r="F114" s="34" t="s">
        <v>361</v>
      </c>
      <c r="G114" s="32" t="str">
        <f t="shared" si="2"/>
        <v>8.47/km</v>
      </c>
      <c r="H114" s="35">
        <f t="shared" si="3"/>
        <v>0.03722222222222221</v>
      </c>
      <c r="I114" s="35">
        <f>F114-INDEX($F$5:$F$208,MATCH(D114,$D$5:$D$208,0))</f>
        <v>0.03359953703703704</v>
      </c>
    </row>
  </sheetData>
  <sheetProtection/>
  <autoFilter ref="A4:I114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2" t="str">
        <f>Individuale!A1</f>
        <v>Boccea Running</v>
      </c>
      <c r="B1" s="22"/>
      <c r="C1" s="22"/>
    </row>
    <row r="2" spans="1:3" ht="33" customHeight="1">
      <c r="A2" s="23" t="str">
        <f>Individuale!A3&amp;" km. "&amp;Individuale!I3</f>
        <v>Via Boccea - Roma (RM) Italia - Domenica 24/06/2012 km. 10,6</v>
      </c>
      <c r="B2" s="23"/>
      <c r="C2" s="23"/>
    </row>
    <row r="3" spans="1:3" ht="24.75" customHeight="1">
      <c r="A3" s="9" t="s">
        <v>15</v>
      </c>
      <c r="B3" s="10" t="s">
        <v>19</v>
      </c>
      <c r="C3" s="10" t="s">
        <v>22</v>
      </c>
    </row>
    <row r="4" spans="1:3" ht="15" customHeight="1">
      <c r="A4" s="24">
        <v>1</v>
      </c>
      <c r="B4" s="40" t="s">
        <v>30</v>
      </c>
      <c r="C4" s="41">
        <v>27</v>
      </c>
    </row>
    <row r="5" spans="1:3" ht="15" customHeight="1">
      <c r="A5" s="28">
        <v>2</v>
      </c>
      <c r="B5" s="42" t="s">
        <v>199</v>
      </c>
      <c r="C5" s="43">
        <v>12</v>
      </c>
    </row>
    <row r="6" spans="1:3" ht="15" customHeight="1">
      <c r="A6" s="28">
        <v>3</v>
      </c>
      <c r="B6" s="42" t="s">
        <v>195</v>
      </c>
      <c r="C6" s="43">
        <v>7</v>
      </c>
    </row>
    <row r="7" spans="1:3" ht="15" customHeight="1">
      <c r="A7" s="36">
        <v>4</v>
      </c>
      <c r="B7" s="46" t="s">
        <v>362</v>
      </c>
      <c r="C7" s="47">
        <v>6</v>
      </c>
    </row>
    <row r="8" spans="1:3" ht="15" customHeight="1">
      <c r="A8" s="28">
        <v>5</v>
      </c>
      <c r="B8" s="42" t="s">
        <v>13</v>
      </c>
      <c r="C8" s="43">
        <v>6</v>
      </c>
    </row>
    <row r="9" spans="1:3" ht="15" customHeight="1">
      <c r="A9" s="28">
        <v>6</v>
      </c>
      <c r="B9" s="42" t="s">
        <v>186</v>
      </c>
      <c r="C9" s="43">
        <v>3</v>
      </c>
    </row>
    <row r="10" spans="1:3" ht="15" customHeight="1">
      <c r="A10" s="28">
        <v>7</v>
      </c>
      <c r="B10" s="42" t="s">
        <v>132</v>
      </c>
      <c r="C10" s="43">
        <v>3</v>
      </c>
    </row>
    <row r="11" spans="1:3" ht="15" customHeight="1">
      <c r="A11" s="28">
        <v>8</v>
      </c>
      <c r="B11" s="42" t="s">
        <v>137</v>
      </c>
      <c r="C11" s="43">
        <v>3</v>
      </c>
    </row>
    <row r="12" spans="1:3" ht="15" customHeight="1">
      <c r="A12" s="28">
        <v>9</v>
      </c>
      <c r="B12" s="42" t="s">
        <v>303</v>
      </c>
      <c r="C12" s="43">
        <v>3</v>
      </c>
    </row>
    <row r="13" spans="1:3" ht="15" customHeight="1">
      <c r="A13" s="28">
        <v>10</v>
      </c>
      <c r="B13" s="42" t="s">
        <v>150</v>
      </c>
      <c r="C13" s="43">
        <v>2</v>
      </c>
    </row>
    <row r="14" spans="1:3" ht="15" customHeight="1">
      <c r="A14" s="28">
        <v>11</v>
      </c>
      <c r="B14" s="42" t="s">
        <v>241</v>
      </c>
      <c r="C14" s="43">
        <v>2</v>
      </c>
    </row>
    <row r="15" spans="1:3" ht="15" customHeight="1">
      <c r="A15" s="28">
        <v>12</v>
      </c>
      <c r="B15" s="42" t="s">
        <v>171</v>
      </c>
      <c r="C15" s="43">
        <v>2</v>
      </c>
    </row>
    <row r="16" spans="1:3" ht="15" customHeight="1">
      <c r="A16" s="28">
        <v>13</v>
      </c>
      <c r="B16" s="42" t="s">
        <v>219</v>
      </c>
      <c r="C16" s="43">
        <v>2</v>
      </c>
    </row>
    <row r="17" spans="1:3" ht="15" customHeight="1">
      <c r="A17" s="28">
        <v>14</v>
      </c>
      <c r="B17" s="42" t="s">
        <v>249</v>
      </c>
      <c r="C17" s="43">
        <v>2</v>
      </c>
    </row>
    <row r="18" spans="1:3" ht="15" customHeight="1">
      <c r="A18" s="28">
        <v>15</v>
      </c>
      <c r="B18" s="42" t="s">
        <v>40</v>
      </c>
      <c r="C18" s="43">
        <v>2</v>
      </c>
    </row>
    <row r="19" spans="1:3" ht="15" customHeight="1">
      <c r="A19" s="28">
        <v>16</v>
      </c>
      <c r="B19" s="42" t="s">
        <v>122</v>
      </c>
      <c r="C19" s="43">
        <v>2</v>
      </c>
    </row>
    <row r="20" spans="1:3" ht="15" customHeight="1">
      <c r="A20" s="28">
        <v>17</v>
      </c>
      <c r="B20" s="42" t="s">
        <v>178</v>
      </c>
      <c r="C20" s="43">
        <v>1</v>
      </c>
    </row>
    <row r="21" spans="1:3" ht="15" customHeight="1">
      <c r="A21" s="28">
        <v>18</v>
      </c>
      <c r="B21" s="42" t="s">
        <v>192</v>
      </c>
      <c r="C21" s="43">
        <v>1</v>
      </c>
    </row>
    <row r="22" spans="1:3" ht="15" customHeight="1">
      <c r="A22" s="28">
        <v>19</v>
      </c>
      <c r="B22" s="42" t="s">
        <v>210</v>
      </c>
      <c r="C22" s="43">
        <v>1</v>
      </c>
    </row>
    <row r="23" spans="1:3" ht="15" customHeight="1">
      <c r="A23" s="28">
        <v>20</v>
      </c>
      <c r="B23" s="42" t="s">
        <v>306</v>
      </c>
      <c r="C23" s="43">
        <v>1</v>
      </c>
    </row>
    <row r="24" spans="1:3" ht="15" customHeight="1">
      <c r="A24" s="28">
        <v>21</v>
      </c>
      <c r="B24" s="42" t="s">
        <v>127</v>
      </c>
      <c r="C24" s="43">
        <v>1</v>
      </c>
    </row>
    <row r="25" spans="1:3" ht="15" customHeight="1">
      <c r="A25" s="28">
        <v>22</v>
      </c>
      <c r="B25" s="42" t="s">
        <v>144</v>
      </c>
      <c r="C25" s="43">
        <v>1</v>
      </c>
    </row>
    <row r="26" spans="1:3" ht="15" customHeight="1">
      <c r="A26" s="28">
        <v>23</v>
      </c>
      <c r="B26" s="42" t="s">
        <v>222</v>
      </c>
      <c r="C26" s="43">
        <v>1</v>
      </c>
    </row>
    <row r="27" spans="1:3" ht="15" customHeight="1">
      <c r="A27" s="28">
        <v>24</v>
      </c>
      <c r="B27" s="42" t="s">
        <v>113</v>
      </c>
      <c r="C27" s="43">
        <v>1</v>
      </c>
    </row>
    <row r="28" spans="1:3" ht="15" customHeight="1">
      <c r="A28" s="28">
        <v>25</v>
      </c>
      <c r="B28" s="42" t="s">
        <v>351</v>
      </c>
      <c r="C28" s="43">
        <v>1</v>
      </c>
    </row>
    <row r="29" spans="1:3" ht="15" customHeight="1">
      <c r="A29" s="28">
        <v>26</v>
      </c>
      <c r="B29" s="42" t="s">
        <v>214</v>
      </c>
      <c r="C29" s="43">
        <v>1</v>
      </c>
    </row>
    <row r="30" spans="1:3" ht="15" customHeight="1">
      <c r="A30" s="28">
        <v>27</v>
      </c>
      <c r="B30" s="42" t="s">
        <v>256</v>
      </c>
      <c r="C30" s="43">
        <v>1</v>
      </c>
    </row>
    <row r="31" spans="1:3" ht="15" customHeight="1">
      <c r="A31" s="28">
        <v>28</v>
      </c>
      <c r="B31" s="42" t="s">
        <v>64</v>
      </c>
      <c r="C31" s="43">
        <v>1</v>
      </c>
    </row>
    <row r="32" spans="1:3" ht="15" customHeight="1">
      <c r="A32" s="28">
        <v>29</v>
      </c>
      <c r="B32" s="42" t="s">
        <v>283</v>
      </c>
      <c r="C32" s="43">
        <v>1</v>
      </c>
    </row>
    <row r="33" spans="1:3" ht="15" customHeight="1">
      <c r="A33" s="28">
        <v>30</v>
      </c>
      <c r="B33" s="42" t="s">
        <v>160</v>
      </c>
      <c r="C33" s="43">
        <v>1</v>
      </c>
    </row>
    <row r="34" spans="1:3" ht="15" customHeight="1">
      <c r="A34" s="28">
        <v>31</v>
      </c>
      <c r="B34" s="42" t="s">
        <v>227</v>
      </c>
      <c r="C34" s="43">
        <v>1</v>
      </c>
    </row>
    <row r="35" spans="1:3" ht="15" customHeight="1">
      <c r="A35" s="28">
        <v>32</v>
      </c>
      <c r="B35" s="42" t="s">
        <v>244</v>
      </c>
      <c r="C35" s="43">
        <v>1</v>
      </c>
    </row>
    <row r="36" spans="1:3" ht="15" customHeight="1">
      <c r="A36" s="28">
        <v>33</v>
      </c>
      <c r="B36" s="42" t="s">
        <v>148</v>
      </c>
      <c r="C36" s="43">
        <v>1</v>
      </c>
    </row>
    <row r="37" spans="1:3" ht="15" customHeight="1">
      <c r="A37" s="28">
        <v>34</v>
      </c>
      <c r="B37" s="42" t="s">
        <v>231</v>
      </c>
      <c r="C37" s="43">
        <v>1</v>
      </c>
    </row>
    <row r="38" spans="1:3" ht="15" customHeight="1">
      <c r="A38" s="28">
        <v>35</v>
      </c>
      <c r="B38" s="42" t="s">
        <v>356</v>
      </c>
      <c r="C38" s="43">
        <v>1</v>
      </c>
    </row>
    <row r="39" spans="1:3" ht="15" customHeight="1">
      <c r="A39" s="28">
        <v>36</v>
      </c>
      <c r="B39" s="42" t="s">
        <v>270</v>
      </c>
      <c r="C39" s="43">
        <v>1</v>
      </c>
    </row>
    <row r="40" spans="1:3" ht="15" customHeight="1">
      <c r="A40" s="28">
        <v>37</v>
      </c>
      <c r="B40" s="42" t="s">
        <v>295</v>
      </c>
      <c r="C40" s="43">
        <v>1</v>
      </c>
    </row>
    <row r="41" spans="1:3" ht="15" customHeight="1">
      <c r="A41" s="28">
        <v>38</v>
      </c>
      <c r="B41" s="42" t="s">
        <v>135</v>
      </c>
      <c r="C41" s="43">
        <v>1</v>
      </c>
    </row>
    <row r="42" spans="1:3" ht="15" customHeight="1">
      <c r="A42" s="28">
        <v>39</v>
      </c>
      <c r="B42" s="42" t="s">
        <v>157</v>
      </c>
      <c r="C42" s="43">
        <v>1</v>
      </c>
    </row>
    <row r="43" spans="1:3" ht="15" customHeight="1">
      <c r="A43" s="28">
        <v>40</v>
      </c>
      <c r="B43" s="42" t="s">
        <v>290</v>
      </c>
      <c r="C43" s="43">
        <v>1</v>
      </c>
    </row>
    <row r="44" spans="1:3" ht="15" customHeight="1">
      <c r="A44" s="28">
        <v>41</v>
      </c>
      <c r="B44" s="42" t="s">
        <v>318</v>
      </c>
      <c r="C44" s="43">
        <v>1</v>
      </c>
    </row>
    <row r="45" spans="1:3" ht="15" customHeight="1">
      <c r="A45" s="32">
        <v>42</v>
      </c>
      <c r="B45" s="44" t="s">
        <v>140</v>
      </c>
      <c r="C45" s="4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2012-06-25T08:08:26Z</dcterms:modified>
  <cp:category/>
  <cp:version/>
  <cp:contentType/>
  <cp:contentStatus/>
</cp:coreProperties>
</file>