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<sst xmlns="http://schemas.openxmlformats.org/spreadsheetml/2006/main" count="226" uniqueCount="127">
  <si>
    <t>Quaglia</t>
  </si>
  <si>
    <t>Marco</t>
  </si>
  <si>
    <t>Top Runners Velletri</t>
  </si>
  <si>
    <t>Di Caprio</t>
  </si>
  <si>
    <t>Daniele</t>
  </si>
  <si>
    <t>Chiominto</t>
  </si>
  <si>
    <t>Fabrizio</t>
  </si>
  <si>
    <t>Free Runners Lariano</t>
  </si>
  <si>
    <t>Montini</t>
  </si>
  <si>
    <t>Federico</t>
  </si>
  <si>
    <t>Atletico Fiano</t>
  </si>
  <si>
    <t>Tesoro</t>
  </si>
  <si>
    <t>Francesco</t>
  </si>
  <si>
    <t>Runner Sulmona</t>
  </si>
  <si>
    <t>Guerrieri</t>
  </si>
  <si>
    <t>Luigi</t>
  </si>
  <si>
    <t>Cat Sport</t>
  </si>
  <si>
    <t>Vanni</t>
  </si>
  <si>
    <t>Orlando</t>
  </si>
  <si>
    <t>Atletico Uisp Monterotondo</t>
  </si>
  <si>
    <t>Massetti</t>
  </si>
  <si>
    <t>Luca</t>
  </si>
  <si>
    <t>Lazio Runners Team</t>
  </si>
  <si>
    <t>De Dominicis</t>
  </si>
  <si>
    <t>Guido</t>
  </si>
  <si>
    <t>Podistica Eretum</t>
  </si>
  <si>
    <t>Costantini</t>
  </si>
  <si>
    <t>Giulio</t>
  </si>
  <si>
    <t>Cesare</t>
  </si>
  <si>
    <t>Farina</t>
  </si>
  <si>
    <t>Massimo</t>
  </si>
  <si>
    <t>Conti</t>
  </si>
  <si>
    <t>Alessandro</t>
  </si>
  <si>
    <t>Squillante</t>
  </si>
  <si>
    <t>Maurizio</t>
  </si>
  <si>
    <t>Roma Road Runners Club</t>
  </si>
  <si>
    <t>Cannella</t>
  </si>
  <si>
    <t>Andrea</t>
  </si>
  <si>
    <t>Regis</t>
  </si>
  <si>
    <t>Riccardo</t>
  </si>
  <si>
    <t>Far Atletica</t>
  </si>
  <si>
    <t>Gatto</t>
  </si>
  <si>
    <t>Pietro</t>
  </si>
  <si>
    <t>Carrino</t>
  </si>
  <si>
    <t>Tommaso</t>
  </si>
  <si>
    <t>Pietrella</t>
  </si>
  <si>
    <t>Franco</t>
  </si>
  <si>
    <t>Libera Atletica Aris</t>
  </si>
  <si>
    <t>Mastropaolo</t>
  </si>
  <si>
    <t>Giuseppe</t>
  </si>
  <si>
    <t>Buzzi</t>
  </si>
  <si>
    <t>Ademo</t>
  </si>
  <si>
    <t>Era</t>
  </si>
  <si>
    <t>Elisabetta</t>
  </si>
  <si>
    <t>DF</t>
  </si>
  <si>
    <t>Peter Pan</t>
  </si>
  <si>
    <t>Falato</t>
  </si>
  <si>
    <t>Sebastiano</t>
  </si>
  <si>
    <t>Gemma</t>
  </si>
  <si>
    <t>Emanuela</t>
  </si>
  <si>
    <t>BF</t>
  </si>
  <si>
    <t>OSO Old Stars</t>
  </si>
  <si>
    <t>Fiorani</t>
  </si>
  <si>
    <t>Focardi</t>
  </si>
  <si>
    <t>Giovanni</t>
  </si>
  <si>
    <t>Capobianco</t>
  </si>
  <si>
    <t>Euplio</t>
  </si>
  <si>
    <t>Brega</t>
  </si>
  <si>
    <t>Antonio</t>
  </si>
  <si>
    <t>Cherubini</t>
  </si>
  <si>
    <t>Boccadori</t>
  </si>
  <si>
    <t>Gaeta</t>
  </si>
  <si>
    <t>Antonio Fausto</t>
  </si>
  <si>
    <t>Tivoli Marathon</t>
  </si>
  <si>
    <t>Monganieri</t>
  </si>
  <si>
    <t>Sabina Marathon Club</t>
  </si>
  <si>
    <t>Giuli</t>
  </si>
  <si>
    <t>Claudio</t>
  </si>
  <si>
    <t>Olimpia 2004</t>
  </si>
  <si>
    <t>Roccamo</t>
  </si>
  <si>
    <t>Ennio</t>
  </si>
  <si>
    <t>Fanelli</t>
  </si>
  <si>
    <t>Adele</t>
  </si>
  <si>
    <t>CF</t>
  </si>
  <si>
    <t>Volpi</t>
  </si>
  <si>
    <t>Nobili</t>
  </si>
  <si>
    <t>Battelli</t>
  </si>
  <si>
    <t>Paolo</t>
  </si>
  <si>
    <t>Paolessi</t>
  </si>
  <si>
    <t>Paola</t>
  </si>
  <si>
    <t>Rifondazione Podistica</t>
  </si>
  <si>
    <t>Cicetti</t>
  </si>
  <si>
    <t>Simona</t>
  </si>
  <si>
    <t>Cinti</t>
  </si>
  <si>
    <t>Lorenzo</t>
  </si>
  <si>
    <t>Senzio</t>
  </si>
  <si>
    <t>Gennaro</t>
  </si>
  <si>
    <t>Santori</t>
  </si>
  <si>
    <t>Silvia</t>
  </si>
  <si>
    <t>Di Gennaro</t>
  </si>
  <si>
    <t>LBM Sport</t>
  </si>
  <si>
    <t>Iole</t>
  </si>
  <si>
    <t>Marcella</t>
  </si>
  <si>
    <t>Panunzi</t>
  </si>
  <si>
    <t>Giorgio</t>
  </si>
  <si>
    <t>Manuela</t>
  </si>
  <si>
    <t>Filesi</t>
  </si>
  <si>
    <t>Anna</t>
  </si>
  <si>
    <t>Meeting di atletica leggera</t>
  </si>
  <si>
    <t>Passo Corese (RI) Italia - Sabato 23/06/2012</t>
  </si>
  <si>
    <t>18ª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</si>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</sst>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3" xfId="17" applyFont="1" applyFill="1" applyBorder="1" applyAlignment="1">
      <alignment horizontal="left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21" fontId="7" fillId="0" borderId="3" xfId="17" applyNumberFormat="1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left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21" fontId="7" fillId="0" borderId="4" xfId="17" applyNumberFormat="1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left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21" fontId="7" fillId="0" borderId="5" xfId="17" applyNumberFormat="1" applyFont="1" applyFill="1" applyBorder="1" applyAlignment="1">
      <alignment horizontal="center" vertical="center"/>
      <protection/>
    </xf>
    <xf numFmtId="0" fontId="4" fillId="3" borderId="3" xfId="0" applyFont="1" applyFill="1" applyBorder="1" applyAlignment="1">
      <alignment vertical="center" wrapText="1"/>
    </xf>
    <xf numFmtId="0" fontId="7" fillId="0" borderId="3" xfId="17" applyFont="1" applyFill="1" applyBorder="1" applyAlignment="1">
      <alignment vertical="center"/>
      <protection/>
    </xf>
    <xf numFmtId="0" fontId="7" fillId="0" borderId="4" xfId="17" applyFont="1" applyFill="1" applyBorder="1" applyAlignment="1">
      <alignment vertical="center"/>
      <protection/>
    </xf>
    <xf numFmtId="0" fontId="7" fillId="0" borderId="5" xfId="1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1" fillId="2" borderId="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Iscritt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pane ySplit="4" topLeftCell="BM19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4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108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110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109</v>
      </c>
      <c r="B3" s="27"/>
      <c r="C3" s="27"/>
      <c r="D3" s="27"/>
      <c r="E3" s="27"/>
      <c r="F3" s="27"/>
      <c r="G3" s="27"/>
      <c r="H3" s="3" t="s">
        <v>112</v>
      </c>
      <c r="I3" s="4">
        <v>5</v>
      </c>
    </row>
    <row r="4" spans="1:9" ht="37.5" customHeight="1">
      <c r="A4" s="5" t="s">
        <v>113</v>
      </c>
      <c r="B4" s="6" t="s">
        <v>114</v>
      </c>
      <c r="C4" s="7" t="s">
        <v>115</v>
      </c>
      <c r="D4" s="7" t="s">
        <v>116</v>
      </c>
      <c r="E4" s="37" t="s">
        <v>117</v>
      </c>
      <c r="F4" s="7" t="s">
        <v>118</v>
      </c>
      <c r="G4" s="7" t="s">
        <v>119</v>
      </c>
      <c r="H4" s="8" t="s">
        <v>120</v>
      </c>
      <c r="I4" s="8" t="s">
        <v>121</v>
      </c>
    </row>
    <row r="5" spans="1:9" s="12" customFormat="1" ht="15" customHeight="1">
      <c r="A5" s="9">
        <v>1</v>
      </c>
      <c r="B5" s="28" t="s">
        <v>0</v>
      </c>
      <c r="C5" s="28" t="s">
        <v>1</v>
      </c>
      <c r="D5" s="29" t="s">
        <v>123</v>
      </c>
      <c r="E5" s="38" t="s">
        <v>2</v>
      </c>
      <c r="F5" s="30">
        <v>0.011099537037037038</v>
      </c>
      <c r="G5" s="9" t="str">
        <f aca="true" t="shared" si="0" ref="G5:G52">TEXT(INT((HOUR(F5)*3600+MINUTE(F5)*60+SECOND(F5))/$I$3/60),"0")&amp;"."&amp;TEXT(MOD((HOUR(F5)*3600+MINUTE(F5)*60+SECOND(F5))/$I$3,60),"00")&amp;"/km"</f>
        <v>3.12/km</v>
      </c>
      <c r="H5" s="11">
        <f aca="true" t="shared" si="1" ref="H5:H52">F5-$F$5</f>
        <v>0</v>
      </c>
      <c r="I5" s="11">
        <f>F5-INDEX($F$5:$F$506,MATCH(D5,$D$5:$D$506,0))</f>
        <v>0</v>
      </c>
    </row>
    <row r="6" spans="1:9" s="12" customFormat="1" ht="15" customHeight="1">
      <c r="A6" s="13">
        <v>2</v>
      </c>
      <c r="B6" s="31" t="s">
        <v>3</v>
      </c>
      <c r="C6" s="31" t="s">
        <v>4</v>
      </c>
      <c r="D6" s="32" t="s">
        <v>123</v>
      </c>
      <c r="E6" s="39" t="s">
        <v>2</v>
      </c>
      <c r="F6" s="33">
        <v>0.011562499999999998</v>
      </c>
      <c r="G6" s="13" t="str">
        <f t="shared" si="0"/>
        <v>3.20/km</v>
      </c>
      <c r="H6" s="15">
        <f t="shared" si="1"/>
        <v>0.00046296296296296016</v>
      </c>
      <c r="I6" s="15">
        <f>F6-INDEX($F$5:$F$506,MATCH(D6,$D$5:$D$506,0))</f>
        <v>0.00046296296296296016</v>
      </c>
    </row>
    <row r="7" spans="1:9" s="12" customFormat="1" ht="15" customHeight="1">
      <c r="A7" s="13">
        <v>3</v>
      </c>
      <c r="B7" s="31" t="s">
        <v>5</v>
      </c>
      <c r="C7" s="31" t="s">
        <v>6</v>
      </c>
      <c r="D7" s="32" t="s">
        <v>123</v>
      </c>
      <c r="E7" s="39" t="s">
        <v>7</v>
      </c>
      <c r="F7" s="33">
        <v>0.011585648148148149</v>
      </c>
      <c r="G7" s="13" t="str">
        <f t="shared" si="0"/>
        <v>3.20/km</v>
      </c>
      <c r="H7" s="15">
        <f t="shared" si="1"/>
        <v>0.00048611111111111077</v>
      </c>
      <c r="I7" s="15">
        <f>F7-INDEX($F$5:$F$506,MATCH(D7,$D$5:$D$506,0))</f>
        <v>0.00048611111111111077</v>
      </c>
    </row>
    <row r="8" spans="1:9" s="12" customFormat="1" ht="15" customHeight="1">
      <c r="A8" s="13">
        <v>4</v>
      </c>
      <c r="B8" s="31" t="s">
        <v>8</v>
      </c>
      <c r="C8" s="31" t="s">
        <v>9</v>
      </c>
      <c r="D8" s="32" t="s">
        <v>122</v>
      </c>
      <c r="E8" s="39" t="s">
        <v>10</v>
      </c>
      <c r="F8" s="33">
        <v>0.012210648148148146</v>
      </c>
      <c r="G8" s="13" t="str">
        <f t="shared" si="0"/>
        <v>3.31/km</v>
      </c>
      <c r="H8" s="15">
        <f t="shared" si="1"/>
        <v>0.0011111111111111079</v>
      </c>
      <c r="I8" s="15">
        <f>F8-INDEX($F$5:$F$506,MATCH(D8,$D$5:$D$506,0))</f>
        <v>0</v>
      </c>
    </row>
    <row r="9" spans="1:9" s="12" customFormat="1" ht="15" customHeight="1">
      <c r="A9" s="13">
        <v>5</v>
      </c>
      <c r="B9" s="31" t="s">
        <v>11</v>
      </c>
      <c r="C9" s="31" t="s">
        <v>12</v>
      </c>
      <c r="D9" s="32" t="s">
        <v>122</v>
      </c>
      <c r="E9" s="39" t="s">
        <v>13</v>
      </c>
      <c r="F9" s="33">
        <v>0.012256944444444444</v>
      </c>
      <c r="G9" s="13" t="str">
        <f t="shared" si="0"/>
        <v>3.32/km</v>
      </c>
      <c r="H9" s="15">
        <f t="shared" si="1"/>
        <v>0.0011574074074074056</v>
      </c>
      <c r="I9" s="15">
        <f>F9-INDEX($F$5:$F$506,MATCH(D9,$D$5:$D$506,0))</f>
        <v>4.629629629629775E-05</v>
      </c>
    </row>
    <row r="10" spans="1:9" s="12" customFormat="1" ht="15" customHeight="1">
      <c r="A10" s="13">
        <v>6</v>
      </c>
      <c r="B10" s="31" t="s">
        <v>14</v>
      </c>
      <c r="C10" s="31" t="s">
        <v>15</v>
      </c>
      <c r="D10" s="32" t="s">
        <v>123</v>
      </c>
      <c r="E10" s="39" t="s">
        <v>16</v>
      </c>
      <c r="F10" s="33">
        <v>0.012280092592592592</v>
      </c>
      <c r="G10" s="13" t="str">
        <f t="shared" si="0"/>
        <v>3.32/km</v>
      </c>
      <c r="H10" s="15">
        <f t="shared" si="1"/>
        <v>0.0011805555555555545</v>
      </c>
      <c r="I10" s="15">
        <f>F10-INDEX($F$5:$F$506,MATCH(D10,$D$5:$D$506,0))</f>
        <v>0.0011805555555555545</v>
      </c>
    </row>
    <row r="11" spans="1:9" s="12" customFormat="1" ht="15" customHeight="1">
      <c r="A11" s="13">
        <v>7</v>
      </c>
      <c r="B11" s="31" t="s">
        <v>17</v>
      </c>
      <c r="C11" s="31" t="s">
        <v>18</v>
      </c>
      <c r="D11" s="32" t="s">
        <v>124</v>
      </c>
      <c r="E11" s="39" t="s">
        <v>19</v>
      </c>
      <c r="F11" s="33">
        <v>0.01230324074074074</v>
      </c>
      <c r="G11" s="13" t="str">
        <f t="shared" si="0"/>
        <v>3.33/km</v>
      </c>
      <c r="H11" s="15">
        <f t="shared" si="1"/>
        <v>0.0012037037037037016</v>
      </c>
      <c r="I11" s="15">
        <f>F11-INDEX($F$5:$F$506,MATCH(D11,$D$5:$D$506,0))</f>
        <v>0</v>
      </c>
    </row>
    <row r="12" spans="1:9" s="12" customFormat="1" ht="15" customHeight="1">
      <c r="A12" s="13">
        <v>8</v>
      </c>
      <c r="B12" s="31" t="s">
        <v>20</v>
      </c>
      <c r="C12" s="31" t="s">
        <v>21</v>
      </c>
      <c r="D12" s="32" t="s">
        <v>123</v>
      </c>
      <c r="E12" s="39" t="s">
        <v>22</v>
      </c>
      <c r="F12" s="33">
        <v>0.012453703703703703</v>
      </c>
      <c r="G12" s="13" t="str">
        <f t="shared" si="0"/>
        <v>3.35/km</v>
      </c>
      <c r="H12" s="15">
        <f t="shared" si="1"/>
        <v>0.001354166666666665</v>
      </c>
      <c r="I12" s="15">
        <f>F12-INDEX($F$5:$F$506,MATCH(D12,$D$5:$D$506,0))</f>
        <v>0.001354166666666665</v>
      </c>
    </row>
    <row r="13" spans="1:9" s="12" customFormat="1" ht="15" customHeight="1">
      <c r="A13" s="13">
        <v>9</v>
      </c>
      <c r="B13" s="31" t="s">
        <v>23</v>
      </c>
      <c r="C13" s="31" t="s">
        <v>24</v>
      </c>
      <c r="D13" s="32" t="s">
        <v>123</v>
      </c>
      <c r="E13" s="39" t="s">
        <v>25</v>
      </c>
      <c r="F13" s="33">
        <v>0.01247685185185185</v>
      </c>
      <c r="G13" s="13" t="str">
        <f t="shared" si="0"/>
        <v>3.36/km</v>
      </c>
      <c r="H13" s="15">
        <f t="shared" si="1"/>
        <v>0.0013773148148148121</v>
      </c>
      <c r="I13" s="15">
        <f>F13-INDEX($F$5:$F$506,MATCH(D13,$D$5:$D$506,0))</f>
        <v>0.0013773148148148121</v>
      </c>
    </row>
    <row r="14" spans="1:9" s="12" customFormat="1" ht="15" customHeight="1">
      <c r="A14" s="13">
        <v>10</v>
      </c>
      <c r="B14" s="31" t="s">
        <v>26</v>
      </c>
      <c r="C14" s="31" t="s">
        <v>27</v>
      </c>
      <c r="D14" s="32" t="s">
        <v>123</v>
      </c>
      <c r="E14" s="39" t="s">
        <v>7</v>
      </c>
      <c r="F14" s="33">
        <v>0.012777777777777777</v>
      </c>
      <c r="G14" s="13" t="str">
        <f t="shared" si="0"/>
        <v>3.41/km</v>
      </c>
      <c r="H14" s="15">
        <f t="shared" si="1"/>
        <v>0.0016782407407407388</v>
      </c>
      <c r="I14" s="15">
        <f>F14-INDEX($F$5:$F$506,MATCH(D14,$D$5:$D$506,0))</f>
        <v>0.0016782407407407388</v>
      </c>
    </row>
    <row r="15" spans="1:9" s="12" customFormat="1" ht="15" customHeight="1">
      <c r="A15" s="13">
        <v>11</v>
      </c>
      <c r="B15" s="31" t="s">
        <v>23</v>
      </c>
      <c r="C15" s="31" t="s">
        <v>28</v>
      </c>
      <c r="D15" s="32" t="s">
        <v>123</v>
      </c>
      <c r="E15" s="39" t="s">
        <v>19</v>
      </c>
      <c r="F15" s="33">
        <v>0.012870370370370372</v>
      </c>
      <c r="G15" s="13" t="str">
        <f t="shared" si="0"/>
        <v>3.42/km</v>
      </c>
      <c r="H15" s="15">
        <f t="shared" si="1"/>
        <v>0.0017708333333333343</v>
      </c>
      <c r="I15" s="15">
        <f>F15-INDEX($F$5:$F$506,MATCH(D15,$D$5:$D$506,0))</f>
        <v>0.0017708333333333343</v>
      </c>
    </row>
    <row r="16" spans="1:9" s="12" customFormat="1" ht="15" customHeight="1">
      <c r="A16" s="13">
        <v>12</v>
      </c>
      <c r="B16" s="31" t="s">
        <v>29</v>
      </c>
      <c r="C16" s="31" t="s">
        <v>30</v>
      </c>
      <c r="D16" s="32" t="s">
        <v>124</v>
      </c>
      <c r="E16" s="39" t="s">
        <v>22</v>
      </c>
      <c r="F16" s="33">
        <v>0.01289351851851852</v>
      </c>
      <c r="G16" s="13" t="str">
        <f t="shared" si="0"/>
        <v>3.43/km</v>
      </c>
      <c r="H16" s="15">
        <f t="shared" si="1"/>
        <v>0.0017939814814814815</v>
      </c>
      <c r="I16" s="15">
        <f>F16-INDEX($F$5:$F$506,MATCH(D16,$D$5:$D$506,0))</f>
        <v>0.0005902777777777798</v>
      </c>
    </row>
    <row r="17" spans="1:9" s="12" customFormat="1" ht="15" customHeight="1">
      <c r="A17" s="13">
        <v>13</v>
      </c>
      <c r="B17" s="31" t="s">
        <v>31</v>
      </c>
      <c r="C17" s="31" t="s">
        <v>32</v>
      </c>
      <c r="D17" s="32" t="s">
        <v>122</v>
      </c>
      <c r="E17" s="39" t="s">
        <v>7</v>
      </c>
      <c r="F17" s="33">
        <v>0.013090277777777779</v>
      </c>
      <c r="G17" s="13" t="str">
        <f t="shared" si="0"/>
        <v>3.46/km</v>
      </c>
      <c r="H17" s="15">
        <f t="shared" si="1"/>
        <v>0.001990740740740741</v>
      </c>
      <c r="I17" s="15">
        <f>F17-INDEX($F$5:$F$506,MATCH(D17,$D$5:$D$506,0))</f>
        <v>0.000879629629629633</v>
      </c>
    </row>
    <row r="18" spans="1:9" s="12" customFormat="1" ht="15" customHeight="1">
      <c r="A18" s="13">
        <v>14</v>
      </c>
      <c r="B18" s="31" t="s">
        <v>33</v>
      </c>
      <c r="C18" s="31" t="s">
        <v>34</v>
      </c>
      <c r="D18" s="32" t="s">
        <v>125</v>
      </c>
      <c r="E18" s="39" t="s">
        <v>35</v>
      </c>
      <c r="F18" s="33">
        <v>0.013125</v>
      </c>
      <c r="G18" s="13" t="str">
        <f t="shared" si="0"/>
        <v>3.47/km</v>
      </c>
      <c r="H18" s="15">
        <f t="shared" si="1"/>
        <v>0.0020254629629629615</v>
      </c>
      <c r="I18" s="15">
        <f>F18-INDEX($F$5:$F$506,MATCH(D18,$D$5:$D$506,0))</f>
        <v>0</v>
      </c>
    </row>
    <row r="19" spans="1:9" s="12" customFormat="1" ht="15" customHeight="1">
      <c r="A19" s="13">
        <v>15</v>
      </c>
      <c r="B19" s="31" t="s">
        <v>36</v>
      </c>
      <c r="C19" s="31" t="s">
        <v>37</v>
      </c>
      <c r="D19" s="32" t="s">
        <v>122</v>
      </c>
      <c r="E19" s="39" t="s">
        <v>19</v>
      </c>
      <c r="F19" s="33">
        <v>0.013611111111111114</v>
      </c>
      <c r="G19" s="13" t="str">
        <f t="shared" si="0"/>
        <v>3.55/km</v>
      </c>
      <c r="H19" s="15">
        <f t="shared" si="1"/>
        <v>0.002511574074074076</v>
      </c>
      <c r="I19" s="15">
        <f>F19-INDEX($F$5:$F$506,MATCH(D19,$D$5:$D$506,0))</f>
        <v>0.001400462962962968</v>
      </c>
    </row>
    <row r="20" spans="1:9" s="12" customFormat="1" ht="15" customHeight="1">
      <c r="A20" s="13">
        <v>16</v>
      </c>
      <c r="B20" s="31" t="s">
        <v>38</v>
      </c>
      <c r="C20" s="31" t="s">
        <v>39</v>
      </c>
      <c r="D20" s="32" t="s">
        <v>123</v>
      </c>
      <c r="E20" s="39" t="s">
        <v>40</v>
      </c>
      <c r="F20" s="33">
        <v>0.013611111111111114</v>
      </c>
      <c r="G20" s="13" t="str">
        <f t="shared" si="0"/>
        <v>3.55/km</v>
      </c>
      <c r="H20" s="15">
        <f t="shared" si="1"/>
        <v>0.002511574074074076</v>
      </c>
      <c r="I20" s="15">
        <f>F20-INDEX($F$5:$F$506,MATCH(D20,$D$5:$D$506,0))</f>
        <v>0.002511574074074076</v>
      </c>
    </row>
    <row r="21" spans="1:9" s="12" customFormat="1" ht="15" customHeight="1">
      <c r="A21" s="13">
        <v>17</v>
      </c>
      <c r="B21" s="31" t="s">
        <v>41</v>
      </c>
      <c r="C21" s="31" t="s">
        <v>42</v>
      </c>
      <c r="D21" s="32" t="s">
        <v>123</v>
      </c>
      <c r="E21" s="39" t="s">
        <v>19</v>
      </c>
      <c r="F21" s="33">
        <v>0.013657407407407408</v>
      </c>
      <c r="G21" s="13" t="str">
        <f t="shared" si="0"/>
        <v>3.56/km</v>
      </c>
      <c r="H21" s="15">
        <f t="shared" si="1"/>
        <v>0.00255787037037037</v>
      </c>
      <c r="I21" s="15">
        <f>F21-INDEX($F$5:$F$506,MATCH(D21,$D$5:$D$506,0))</f>
        <v>0.00255787037037037</v>
      </c>
    </row>
    <row r="22" spans="1:9" s="12" customFormat="1" ht="15" customHeight="1">
      <c r="A22" s="13">
        <v>18</v>
      </c>
      <c r="B22" s="31" t="s">
        <v>43</v>
      </c>
      <c r="C22" s="31" t="s">
        <v>44</v>
      </c>
      <c r="D22" s="32" t="s">
        <v>123</v>
      </c>
      <c r="E22" s="39" t="s">
        <v>19</v>
      </c>
      <c r="F22" s="33">
        <v>0.013703703703703704</v>
      </c>
      <c r="G22" s="13" t="str">
        <f t="shared" si="0"/>
        <v>3.57/km</v>
      </c>
      <c r="H22" s="15">
        <f t="shared" si="1"/>
        <v>0.002604166666666666</v>
      </c>
      <c r="I22" s="15">
        <f>F22-INDEX($F$5:$F$506,MATCH(D22,$D$5:$D$506,0))</f>
        <v>0.002604166666666666</v>
      </c>
    </row>
    <row r="23" spans="1:9" s="12" customFormat="1" ht="15" customHeight="1">
      <c r="A23" s="13">
        <v>19</v>
      </c>
      <c r="B23" s="31" t="s">
        <v>45</v>
      </c>
      <c r="C23" s="31" t="s">
        <v>46</v>
      </c>
      <c r="D23" s="32" t="s">
        <v>125</v>
      </c>
      <c r="E23" s="39" t="s">
        <v>47</v>
      </c>
      <c r="F23" s="33">
        <v>0.01386574074074074</v>
      </c>
      <c r="G23" s="13" t="str">
        <f t="shared" si="0"/>
        <v>3.60/km</v>
      </c>
      <c r="H23" s="15">
        <f t="shared" si="1"/>
        <v>0.0027662037037037013</v>
      </c>
      <c r="I23" s="15">
        <f>F23-INDEX($F$5:$F$506,MATCH(D23,$D$5:$D$506,0))</f>
        <v>0.0007407407407407397</v>
      </c>
    </row>
    <row r="24" spans="1:9" s="12" customFormat="1" ht="15" customHeight="1">
      <c r="A24" s="13">
        <v>20</v>
      </c>
      <c r="B24" s="31" t="s">
        <v>48</v>
      </c>
      <c r="C24" s="31" t="s">
        <v>49</v>
      </c>
      <c r="D24" s="32" t="s">
        <v>124</v>
      </c>
      <c r="E24" s="39" t="s">
        <v>16</v>
      </c>
      <c r="F24" s="33">
        <v>0.014270833333333335</v>
      </c>
      <c r="G24" s="13" t="str">
        <f t="shared" si="0"/>
        <v>4.07/km</v>
      </c>
      <c r="H24" s="15">
        <f t="shared" si="1"/>
        <v>0.003171296296296297</v>
      </c>
      <c r="I24" s="15">
        <f>F24-INDEX($F$5:$F$506,MATCH(D24,$D$5:$D$506,0))</f>
        <v>0.0019675925925925954</v>
      </c>
    </row>
    <row r="25" spans="1:9" s="12" customFormat="1" ht="15" customHeight="1">
      <c r="A25" s="13">
        <v>21</v>
      </c>
      <c r="B25" s="31" t="s">
        <v>50</v>
      </c>
      <c r="C25" s="31" t="s">
        <v>51</v>
      </c>
      <c r="D25" s="32" t="s">
        <v>124</v>
      </c>
      <c r="E25" s="39" t="s">
        <v>19</v>
      </c>
      <c r="F25" s="33">
        <v>0.014363425925925925</v>
      </c>
      <c r="G25" s="13" t="str">
        <f t="shared" si="0"/>
        <v>4.08/km</v>
      </c>
      <c r="H25" s="15">
        <f t="shared" si="1"/>
        <v>0.0032638888888888874</v>
      </c>
      <c r="I25" s="15">
        <f>F25-INDEX($F$5:$F$506,MATCH(D25,$D$5:$D$506,0))</f>
        <v>0.0020601851851851857</v>
      </c>
    </row>
    <row r="26" spans="1:9" s="12" customFormat="1" ht="15" customHeight="1">
      <c r="A26" s="13">
        <v>22</v>
      </c>
      <c r="B26" s="31" t="s">
        <v>52</v>
      </c>
      <c r="C26" s="31" t="s">
        <v>53</v>
      </c>
      <c r="D26" s="32" t="s">
        <v>54</v>
      </c>
      <c r="E26" s="39" t="s">
        <v>55</v>
      </c>
      <c r="F26" s="33">
        <v>0.014444444444444446</v>
      </c>
      <c r="G26" s="13" t="str">
        <f t="shared" si="0"/>
        <v>4.10/km</v>
      </c>
      <c r="H26" s="15">
        <f t="shared" si="1"/>
        <v>0.0033449074074074076</v>
      </c>
      <c r="I26" s="15">
        <f>F26-INDEX($F$5:$F$506,MATCH(D26,$D$5:$D$506,0))</f>
        <v>0</v>
      </c>
    </row>
    <row r="27" spans="1:9" s="12" customFormat="1" ht="15" customHeight="1">
      <c r="A27" s="13">
        <v>23</v>
      </c>
      <c r="B27" s="31" t="s">
        <v>56</v>
      </c>
      <c r="C27" s="31" t="s">
        <v>57</v>
      </c>
      <c r="D27" s="32" t="s">
        <v>124</v>
      </c>
      <c r="E27" s="39" t="s">
        <v>19</v>
      </c>
      <c r="F27" s="33">
        <v>0.014606481481481482</v>
      </c>
      <c r="G27" s="13" t="str">
        <f t="shared" si="0"/>
        <v>4.12/km</v>
      </c>
      <c r="H27" s="15">
        <f t="shared" si="1"/>
        <v>0.0035069444444444445</v>
      </c>
      <c r="I27" s="15">
        <f>F27-INDEX($F$5:$F$506,MATCH(D27,$D$5:$D$506,0))</f>
        <v>0.002303240740740743</v>
      </c>
    </row>
    <row r="28" spans="1:9" s="16" customFormat="1" ht="15" customHeight="1">
      <c r="A28" s="13">
        <v>24</v>
      </c>
      <c r="B28" s="31" t="s">
        <v>58</v>
      </c>
      <c r="C28" s="31" t="s">
        <v>59</v>
      </c>
      <c r="D28" s="32" t="s">
        <v>60</v>
      </c>
      <c r="E28" s="39" t="s">
        <v>61</v>
      </c>
      <c r="F28" s="33">
        <v>0.014791666666666668</v>
      </c>
      <c r="G28" s="13" t="str">
        <f t="shared" si="0"/>
        <v>4.16/km</v>
      </c>
      <c r="H28" s="15">
        <f t="shared" si="1"/>
        <v>0.0036921296296296303</v>
      </c>
      <c r="I28" s="15">
        <f>F28-INDEX($F$5:$F$506,MATCH(D28,$D$5:$D$506,0))</f>
        <v>0</v>
      </c>
    </row>
    <row r="29" spans="1:9" ht="15" customHeight="1">
      <c r="A29" s="13">
        <v>25</v>
      </c>
      <c r="B29" s="31" t="s">
        <v>62</v>
      </c>
      <c r="C29" s="31" t="s">
        <v>39</v>
      </c>
      <c r="D29" s="32" t="s">
        <v>126</v>
      </c>
      <c r="E29" s="39" t="s">
        <v>35</v>
      </c>
      <c r="F29" s="33">
        <v>0.015046296296296295</v>
      </c>
      <c r="G29" s="13" t="str">
        <f t="shared" si="0"/>
        <v>4.20/km</v>
      </c>
      <c r="H29" s="15">
        <f t="shared" si="1"/>
        <v>0.0039467592592592575</v>
      </c>
      <c r="I29" s="15">
        <f>F29-INDEX($F$5:$F$506,MATCH(D29,$D$5:$D$506,0))</f>
        <v>0</v>
      </c>
    </row>
    <row r="30" spans="1:9" ht="15" customHeight="1">
      <c r="A30" s="13">
        <v>26</v>
      </c>
      <c r="B30" s="31" t="s">
        <v>63</v>
      </c>
      <c r="C30" s="31" t="s">
        <v>64</v>
      </c>
      <c r="D30" s="32" t="s">
        <v>124</v>
      </c>
      <c r="E30" s="39" t="s">
        <v>47</v>
      </c>
      <c r="F30" s="33">
        <v>0.015057870370370369</v>
      </c>
      <c r="G30" s="13" t="str">
        <f t="shared" si="0"/>
        <v>4.20/km</v>
      </c>
      <c r="H30" s="15">
        <f t="shared" si="1"/>
        <v>0.003958333333333331</v>
      </c>
      <c r="I30" s="15">
        <f>F30-INDEX($F$5:$F$506,MATCH(D30,$D$5:$D$506,0))</f>
        <v>0.0027546296296296294</v>
      </c>
    </row>
    <row r="31" spans="1:9" ht="15" customHeight="1">
      <c r="A31" s="13">
        <v>27</v>
      </c>
      <c r="B31" s="31" t="s">
        <v>65</v>
      </c>
      <c r="C31" s="31" t="s">
        <v>66</v>
      </c>
      <c r="D31" s="32" t="s">
        <v>123</v>
      </c>
      <c r="E31" s="39" t="s">
        <v>19</v>
      </c>
      <c r="F31" s="33">
        <v>0.015196759259259259</v>
      </c>
      <c r="G31" s="13" t="str">
        <f t="shared" si="0"/>
        <v>4.23/km</v>
      </c>
      <c r="H31" s="15">
        <f t="shared" si="1"/>
        <v>0.004097222222222221</v>
      </c>
      <c r="I31" s="15">
        <f>F31-INDEX($F$5:$F$506,MATCH(D31,$D$5:$D$506,0))</f>
        <v>0.004097222222222221</v>
      </c>
    </row>
    <row r="32" spans="1:9" ht="15" customHeight="1">
      <c r="A32" s="13">
        <v>28</v>
      </c>
      <c r="B32" s="31" t="s">
        <v>67</v>
      </c>
      <c r="C32" s="31" t="s">
        <v>68</v>
      </c>
      <c r="D32" s="32" t="s">
        <v>124</v>
      </c>
      <c r="E32" s="39" t="s">
        <v>19</v>
      </c>
      <c r="F32" s="33">
        <v>0.015243055555555557</v>
      </c>
      <c r="G32" s="13" t="str">
        <f t="shared" si="0"/>
        <v>4.23/km</v>
      </c>
      <c r="H32" s="15">
        <f t="shared" si="1"/>
        <v>0.004143518518518519</v>
      </c>
      <c r="I32" s="15">
        <f>F32-INDEX($F$5:$F$506,MATCH(D32,$D$5:$D$506,0))</f>
        <v>0.002939814814814817</v>
      </c>
    </row>
    <row r="33" spans="1:9" ht="15" customHeight="1">
      <c r="A33" s="13">
        <v>29</v>
      </c>
      <c r="B33" s="31" t="s">
        <v>69</v>
      </c>
      <c r="C33" s="31" t="s">
        <v>15</v>
      </c>
      <c r="D33" s="32" t="s">
        <v>125</v>
      </c>
      <c r="E33" s="39" t="s">
        <v>19</v>
      </c>
      <c r="F33" s="33">
        <v>0.015405092592592593</v>
      </c>
      <c r="G33" s="13" t="str">
        <f t="shared" si="0"/>
        <v>4.26/km</v>
      </c>
      <c r="H33" s="15">
        <f t="shared" si="1"/>
        <v>0.0043055555555555555</v>
      </c>
      <c r="I33" s="15">
        <f>F33-INDEX($F$5:$F$506,MATCH(D33,$D$5:$D$506,0))</f>
        <v>0.002280092592592594</v>
      </c>
    </row>
    <row r="34" spans="1:9" ht="15" customHeight="1">
      <c r="A34" s="13">
        <v>30</v>
      </c>
      <c r="B34" s="31" t="s">
        <v>70</v>
      </c>
      <c r="C34" s="31" t="s">
        <v>15</v>
      </c>
      <c r="D34" s="32" t="s">
        <v>125</v>
      </c>
      <c r="E34" s="39" t="s">
        <v>19</v>
      </c>
      <c r="F34" s="33">
        <v>0.015625</v>
      </c>
      <c r="G34" s="13" t="str">
        <f t="shared" si="0"/>
        <v>4.30/km</v>
      </c>
      <c r="H34" s="15">
        <f t="shared" si="1"/>
        <v>0.004525462962962962</v>
      </c>
      <c r="I34" s="15">
        <f>F34-INDEX($F$5:$F$506,MATCH(D34,$D$5:$D$506,0))</f>
        <v>0.0025000000000000005</v>
      </c>
    </row>
    <row r="35" spans="1:9" ht="15" customHeight="1">
      <c r="A35" s="13">
        <v>31</v>
      </c>
      <c r="B35" s="31" t="s">
        <v>71</v>
      </c>
      <c r="C35" s="31" t="s">
        <v>72</v>
      </c>
      <c r="D35" s="32" t="s">
        <v>126</v>
      </c>
      <c r="E35" s="39" t="s">
        <v>73</v>
      </c>
      <c r="F35" s="33">
        <v>0.015659722222222224</v>
      </c>
      <c r="G35" s="13" t="str">
        <f t="shared" si="0"/>
        <v>4.31/km</v>
      </c>
      <c r="H35" s="15">
        <f t="shared" si="1"/>
        <v>0.004560185185185186</v>
      </c>
      <c r="I35" s="15">
        <f>F35-INDEX($F$5:$F$506,MATCH(D35,$D$5:$D$506,0))</f>
        <v>0.0006134259259259287</v>
      </c>
    </row>
    <row r="36" spans="1:9" ht="15" customHeight="1">
      <c r="A36" s="13">
        <v>32</v>
      </c>
      <c r="B36" s="31" t="s">
        <v>74</v>
      </c>
      <c r="C36" s="31" t="s">
        <v>32</v>
      </c>
      <c r="D36" s="32" t="s">
        <v>125</v>
      </c>
      <c r="E36" s="39" t="s">
        <v>75</v>
      </c>
      <c r="F36" s="33">
        <v>0.015717592592592592</v>
      </c>
      <c r="G36" s="13" t="str">
        <f t="shared" si="0"/>
        <v>4.32/km</v>
      </c>
      <c r="H36" s="15">
        <f t="shared" si="1"/>
        <v>0.004618055555555554</v>
      </c>
      <c r="I36" s="15">
        <f>F36-INDEX($F$5:$F$506,MATCH(D36,$D$5:$D$506,0))</f>
        <v>0.0025925925925925925</v>
      </c>
    </row>
    <row r="37" spans="1:9" ht="15" customHeight="1">
      <c r="A37" s="13">
        <v>33</v>
      </c>
      <c r="B37" s="31" t="s">
        <v>76</v>
      </c>
      <c r="C37" s="31" t="s">
        <v>77</v>
      </c>
      <c r="D37" s="32" t="s">
        <v>124</v>
      </c>
      <c r="E37" s="39" t="s">
        <v>78</v>
      </c>
      <c r="F37" s="33">
        <v>0.01577546296296296</v>
      </c>
      <c r="G37" s="13" t="str">
        <f t="shared" si="0"/>
        <v>4.33/km</v>
      </c>
      <c r="H37" s="15">
        <f t="shared" si="1"/>
        <v>0.004675925925925922</v>
      </c>
      <c r="I37" s="15">
        <f>F37-INDEX($F$5:$F$506,MATCH(D37,$D$5:$D$506,0))</f>
        <v>0.0034722222222222203</v>
      </c>
    </row>
    <row r="38" spans="1:9" ht="15" customHeight="1">
      <c r="A38" s="13">
        <v>34</v>
      </c>
      <c r="B38" s="31" t="s">
        <v>79</v>
      </c>
      <c r="C38" s="31" t="s">
        <v>80</v>
      </c>
      <c r="D38" s="32" t="s">
        <v>124</v>
      </c>
      <c r="E38" s="39" t="s">
        <v>19</v>
      </c>
      <c r="F38" s="33">
        <v>0.01579861111111111</v>
      </c>
      <c r="G38" s="13" t="str">
        <f t="shared" si="0"/>
        <v>4.33/km</v>
      </c>
      <c r="H38" s="15">
        <f t="shared" si="1"/>
        <v>0.0046990740740740725</v>
      </c>
      <c r="I38" s="15">
        <f>F38-INDEX($F$5:$F$506,MATCH(D38,$D$5:$D$506,0))</f>
        <v>0.003495370370370371</v>
      </c>
    </row>
    <row r="39" spans="1:9" ht="15" customHeight="1">
      <c r="A39" s="13">
        <v>35</v>
      </c>
      <c r="B39" s="31" t="s">
        <v>81</v>
      </c>
      <c r="C39" s="31" t="s">
        <v>82</v>
      </c>
      <c r="D39" s="32" t="s">
        <v>83</v>
      </c>
      <c r="E39" s="39" t="s">
        <v>19</v>
      </c>
      <c r="F39" s="33">
        <v>0.015833333333333335</v>
      </c>
      <c r="G39" s="13" t="str">
        <f t="shared" si="0"/>
        <v>4.34/km</v>
      </c>
      <c r="H39" s="15">
        <f t="shared" si="1"/>
        <v>0.004733796296296297</v>
      </c>
      <c r="I39" s="15">
        <f>F39-INDEX($F$5:$F$506,MATCH(D39,$D$5:$D$506,0))</f>
        <v>0</v>
      </c>
    </row>
    <row r="40" spans="1:9" ht="15" customHeight="1">
      <c r="A40" s="13">
        <v>36</v>
      </c>
      <c r="B40" s="31" t="s">
        <v>84</v>
      </c>
      <c r="C40" s="31" t="s">
        <v>32</v>
      </c>
      <c r="D40" s="32" t="s">
        <v>124</v>
      </c>
      <c r="E40" s="39" t="s">
        <v>19</v>
      </c>
      <c r="F40" s="33">
        <v>0.016655092592592593</v>
      </c>
      <c r="G40" s="13" t="str">
        <f t="shared" si="0"/>
        <v>4.48/km</v>
      </c>
      <c r="H40" s="15">
        <f t="shared" si="1"/>
        <v>0.005555555555555555</v>
      </c>
      <c r="I40" s="15">
        <f>F40-INDEX($F$5:$F$506,MATCH(D40,$D$5:$D$506,0))</f>
        <v>0.004351851851851853</v>
      </c>
    </row>
    <row r="41" spans="1:9" ht="15" customHeight="1">
      <c r="A41" s="13">
        <v>37</v>
      </c>
      <c r="B41" s="31" t="s">
        <v>85</v>
      </c>
      <c r="C41" s="31" t="s">
        <v>15</v>
      </c>
      <c r="D41" s="32" t="s">
        <v>125</v>
      </c>
      <c r="E41" s="39" t="s">
        <v>47</v>
      </c>
      <c r="F41" s="33">
        <v>0.016724537037037034</v>
      </c>
      <c r="G41" s="13" t="str">
        <f t="shared" si="0"/>
        <v>4.49/km</v>
      </c>
      <c r="H41" s="15">
        <f t="shared" si="1"/>
        <v>0.005624999999999996</v>
      </c>
      <c r="I41" s="15">
        <f>F41-INDEX($F$5:$F$506,MATCH(D41,$D$5:$D$506,0))</f>
        <v>0.0035995370370370348</v>
      </c>
    </row>
    <row r="42" spans="1:9" ht="15" customHeight="1">
      <c r="A42" s="13">
        <v>38</v>
      </c>
      <c r="B42" s="31" t="s">
        <v>86</v>
      </c>
      <c r="C42" s="31" t="s">
        <v>87</v>
      </c>
      <c r="D42" s="32" t="s">
        <v>124</v>
      </c>
      <c r="E42" s="39" t="s">
        <v>16</v>
      </c>
      <c r="F42" s="33">
        <v>0.01678240740740741</v>
      </c>
      <c r="G42" s="13" t="str">
        <f t="shared" si="0"/>
        <v>4.50/km</v>
      </c>
      <c r="H42" s="15">
        <f t="shared" si="1"/>
        <v>0.005682870370370371</v>
      </c>
      <c r="I42" s="15">
        <f>F42-INDEX($F$5:$F$506,MATCH(D42,$D$5:$D$506,0))</f>
        <v>0.0044791666666666695</v>
      </c>
    </row>
    <row r="43" spans="1:9" ht="15" customHeight="1">
      <c r="A43" s="13">
        <v>39</v>
      </c>
      <c r="B43" s="31" t="s">
        <v>88</v>
      </c>
      <c r="C43" s="31" t="s">
        <v>89</v>
      </c>
      <c r="D43" s="32" t="s">
        <v>54</v>
      </c>
      <c r="E43" s="39" t="s">
        <v>90</v>
      </c>
      <c r="F43" s="33">
        <v>0.01685185185185185</v>
      </c>
      <c r="G43" s="13" t="str">
        <f t="shared" si="0"/>
        <v>4.51/km</v>
      </c>
      <c r="H43" s="15">
        <f t="shared" si="1"/>
        <v>0.0057523148148148125</v>
      </c>
      <c r="I43" s="15">
        <f>F43-INDEX($F$5:$F$506,MATCH(D43,$D$5:$D$506,0))</f>
        <v>0.002407407407407405</v>
      </c>
    </row>
    <row r="44" spans="1:9" ht="15" customHeight="1">
      <c r="A44" s="13">
        <v>40</v>
      </c>
      <c r="B44" s="31" t="s">
        <v>91</v>
      </c>
      <c r="C44" s="31" t="s">
        <v>92</v>
      </c>
      <c r="D44" s="32" t="s">
        <v>60</v>
      </c>
      <c r="E44" s="39" t="s">
        <v>19</v>
      </c>
      <c r="F44" s="33">
        <v>0.01716435185185185</v>
      </c>
      <c r="G44" s="13" t="str">
        <f t="shared" si="0"/>
        <v>4.57/km</v>
      </c>
      <c r="H44" s="15">
        <f t="shared" si="1"/>
        <v>0.006064814814814813</v>
      </c>
      <c r="I44" s="15">
        <f>F44-INDEX($F$5:$F$506,MATCH(D44,$D$5:$D$506,0))</f>
        <v>0.0023726851851851825</v>
      </c>
    </row>
    <row r="45" spans="1:9" ht="15" customHeight="1">
      <c r="A45" s="13">
        <v>41</v>
      </c>
      <c r="B45" s="31" t="s">
        <v>93</v>
      </c>
      <c r="C45" s="31" t="s">
        <v>94</v>
      </c>
      <c r="D45" s="32" t="s">
        <v>123</v>
      </c>
      <c r="E45" s="39" t="s">
        <v>19</v>
      </c>
      <c r="F45" s="33">
        <v>0.017499999999999998</v>
      </c>
      <c r="G45" s="13" t="str">
        <f t="shared" si="0"/>
        <v>5.02/km</v>
      </c>
      <c r="H45" s="15">
        <f t="shared" si="1"/>
        <v>0.00640046296296296</v>
      </c>
      <c r="I45" s="15">
        <f>F45-INDEX($F$5:$F$506,MATCH(D45,$D$5:$D$506,0))</f>
        <v>0.00640046296296296</v>
      </c>
    </row>
    <row r="46" spans="1:9" ht="15" customHeight="1">
      <c r="A46" s="13">
        <v>42</v>
      </c>
      <c r="B46" s="31" t="s">
        <v>95</v>
      </c>
      <c r="C46" s="31" t="s">
        <v>96</v>
      </c>
      <c r="D46" s="32" t="s">
        <v>122</v>
      </c>
      <c r="E46" s="39" t="s">
        <v>19</v>
      </c>
      <c r="F46" s="33">
        <v>0.017557870370370373</v>
      </c>
      <c r="G46" s="13" t="str">
        <f t="shared" si="0"/>
        <v>5.03/km</v>
      </c>
      <c r="H46" s="15">
        <f t="shared" si="1"/>
        <v>0.006458333333333335</v>
      </c>
      <c r="I46" s="15">
        <f>F46-INDEX($F$5:$F$506,MATCH(D46,$D$5:$D$506,0))</f>
        <v>0.005347222222222227</v>
      </c>
    </row>
    <row r="47" spans="1:9" ht="15" customHeight="1">
      <c r="A47" s="13">
        <v>43</v>
      </c>
      <c r="B47" s="31" t="s">
        <v>97</v>
      </c>
      <c r="C47" s="31" t="s">
        <v>98</v>
      </c>
      <c r="D47" s="32" t="s">
        <v>83</v>
      </c>
      <c r="E47" s="39" t="s">
        <v>19</v>
      </c>
      <c r="F47" s="33">
        <v>0.017847222222222223</v>
      </c>
      <c r="G47" s="13" t="str">
        <f t="shared" si="0"/>
        <v>5.08/km</v>
      </c>
      <c r="H47" s="15">
        <f t="shared" si="1"/>
        <v>0.006747685185185185</v>
      </c>
      <c r="I47" s="15">
        <f>F47-INDEX($F$5:$F$506,MATCH(D47,$D$5:$D$506,0))</f>
        <v>0.002013888888888888</v>
      </c>
    </row>
    <row r="48" spans="1:9" ht="15" customHeight="1">
      <c r="A48" s="13">
        <v>44</v>
      </c>
      <c r="B48" s="31" t="s">
        <v>99</v>
      </c>
      <c r="C48" s="31" t="s">
        <v>4</v>
      </c>
      <c r="D48" s="32" t="s">
        <v>123</v>
      </c>
      <c r="E48" s="39" t="s">
        <v>100</v>
      </c>
      <c r="F48" s="33">
        <v>0.017951388888888888</v>
      </c>
      <c r="G48" s="13" t="str">
        <f t="shared" si="0"/>
        <v>5.10/km</v>
      </c>
      <c r="H48" s="15">
        <f t="shared" si="1"/>
        <v>0.00685185185185185</v>
      </c>
      <c r="I48" s="15">
        <f>F48-INDEX($F$5:$F$506,MATCH(D48,$D$5:$D$506,0))</f>
        <v>0.00685185185185185</v>
      </c>
    </row>
    <row r="49" spans="1:9" ht="15" customHeight="1">
      <c r="A49" s="13">
        <v>45</v>
      </c>
      <c r="B49" s="31" t="s">
        <v>101</v>
      </c>
      <c r="C49" s="31" t="s">
        <v>102</v>
      </c>
      <c r="D49" s="32" t="s">
        <v>54</v>
      </c>
      <c r="E49" s="39" t="s">
        <v>90</v>
      </c>
      <c r="F49" s="33">
        <v>0.018090277777777778</v>
      </c>
      <c r="G49" s="13" t="str">
        <f t="shared" si="0"/>
        <v>5.13/km</v>
      </c>
      <c r="H49" s="15">
        <f t="shared" si="1"/>
        <v>0.00699074074074074</v>
      </c>
      <c r="I49" s="15">
        <f>F49-INDEX($F$5:$F$506,MATCH(D49,$D$5:$D$506,0))</f>
        <v>0.0036458333333333325</v>
      </c>
    </row>
    <row r="50" spans="1:9" ht="15" customHeight="1">
      <c r="A50" s="13">
        <v>46</v>
      </c>
      <c r="B50" s="31" t="s">
        <v>103</v>
      </c>
      <c r="C50" s="31" t="s">
        <v>87</v>
      </c>
      <c r="D50" s="32" t="s">
        <v>124</v>
      </c>
      <c r="E50" s="39" t="s">
        <v>100</v>
      </c>
      <c r="F50" s="33">
        <v>0.01980324074074074</v>
      </c>
      <c r="G50" s="13" t="str">
        <f t="shared" si="0"/>
        <v>5.42/km</v>
      </c>
      <c r="H50" s="15">
        <f t="shared" si="1"/>
        <v>0.008703703703703701</v>
      </c>
      <c r="I50" s="15">
        <f>F50-INDEX($F$5:$F$506,MATCH(D50,$D$5:$D$506,0))</f>
        <v>0.0075</v>
      </c>
    </row>
    <row r="51" spans="1:9" ht="15" customHeight="1">
      <c r="A51" s="13">
        <v>47</v>
      </c>
      <c r="B51" s="31" t="s">
        <v>104</v>
      </c>
      <c r="C51" s="31" t="s">
        <v>105</v>
      </c>
      <c r="D51" s="32" t="s">
        <v>83</v>
      </c>
      <c r="E51" s="39" t="s">
        <v>19</v>
      </c>
      <c r="F51" s="33">
        <v>0.020011574074074074</v>
      </c>
      <c r="G51" s="13" t="str">
        <f t="shared" si="0"/>
        <v>5.46/km</v>
      </c>
      <c r="H51" s="15">
        <f t="shared" si="1"/>
        <v>0.008912037037037036</v>
      </c>
      <c r="I51" s="15">
        <f>F51-INDEX($F$5:$F$506,MATCH(D51,$D$5:$D$506,0))</f>
        <v>0.004178240740740739</v>
      </c>
    </row>
    <row r="52" spans="1:9" ht="15" customHeight="1">
      <c r="A52" s="17">
        <v>48</v>
      </c>
      <c r="B52" s="34" t="s">
        <v>106</v>
      </c>
      <c r="C52" s="34" t="s">
        <v>107</v>
      </c>
      <c r="D52" s="35" t="s">
        <v>54</v>
      </c>
      <c r="E52" s="40" t="s">
        <v>19</v>
      </c>
      <c r="F52" s="36">
        <v>0.02091435185185185</v>
      </c>
      <c r="G52" s="17" t="str">
        <f t="shared" si="0"/>
        <v>6.01/km</v>
      </c>
      <c r="H52" s="19">
        <f t="shared" si="1"/>
        <v>0.009814814814814813</v>
      </c>
      <c r="I52" s="19">
        <f>F52-INDEX($F$5:$F$506,MATCH(D52,$D$5:$D$506,0))</f>
        <v>0.006469907407407405</v>
      </c>
    </row>
  </sheetData>
  <autoFilter ref="A4:I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5" t="str">
        <f>Individuale!A1</f>
        <v>Meeting di atletica leggera</v>
      </c>
      <c r="B1" s="46"/>
      <c r="C1" s="47"/>
    </row>
    <row r="2" spans="1:3" ht="42" customHeight="1">
      <c r="A2" s="42" t="str">
        <f>Individuale!A3&amp;" km. "&amp;Individuale!I3</f>
        <v>Passo Corese (RI) Italia - Sabato 23/06/2012 km. 5</v>
      </c>
      <c r="B2" s="43"/>
      <c r="C2" s="44"/>
    </row>
    <row r="3" spans="1:3" ht="24.75" customHeight="1">
      <c r="A3" s="20" t="s">
        <v>113</v>
      </c>
      <c r="B3" s="21" t="s">
        <v>117</v>
      </c>
      <c r="C3" s="21" t="s">
        <v>111</v>
      </c>
    </row>
    <row r="4" spans="1:3" ht="15" customHeight="1">
      <c r="A4" s="9">
        <v>1</v>
      </c>
      <c r="B4" s="10" t="s">
        <v>19</v>
      </c>
      <c r="C4" s="22">
        <v>20</v>
      </c>
    </row>
    <row r="5" spans="1:3" ht="15" customHeight="1">
      <c r="A5" s="13">
        <v>2</v>
      </c>
      <c r="B5" s="14" t="s">
        <v>16</v>
      </c>
      <c r="C5" s="23">
        <v>3</v>
      </c>
    </row>
    <row r="6" spans="1:3" ht="15" customHeight="1">
      <c r="A6" s="13">
        <v>3</v>
      </c>
      <c r="B6" s="14" t="s">
        <v>7</v>
      </c>
      <c r="C6" s="23">
        <v>3</v>
      </c>
    </row>
    <row r="7" spans="1:3" ht="15" customHeight="1">
      <c r="A7" s="13">
        <v>4</v>
      </c>
      <c r="B7" s="14" t="s">
        <v>47</v>
      </c>
      <c r="C7" s="23">
        <v>3</v>
      </c>
    </row>
    <row r="8" spans="1:3" ht="15" customHeight="1">
      <c r="A8" s="13">
        <v>5</v>
      </c>
      <c r="B8" s="14" t="s">
        <v>22</v>
      </c>
      <c r="C8" s="23">
        <v>2</v>
      </c>
    </row>
    <row r="9" spans="1:3" ht="15" customHeight="1">
      <c r="A9" s="13">
        <v>6</v>
      </c>
      <c r="B9" s="14" t="s">
        <v>100</v>
      </c>
      <c r="C9" s="23">
        <v>2</v>
      </c>
    </row>
    <row r="10" spans="1:3" ht="15" customHeight="1">
      <c r="A10" s="13">
        <v>7</v>
      </c>
      <c r="B10" s="14" t="s">
        <v>90</v>
      </c>
      <c r="C10" s="23">
        <v>2</v>
      </c>
    </row>
    <row r="11" spans="1:3" ht="15" customHeight="1">
      <c r="A11" s="13">
        <v>8</v>
      </c>
      <c r="B11" s="14" t="s">
        <v>35</v>
      </c>
      <c r="C11" s="23">
        <v>2</v>
      </c>
    </row>
    <row r="12" spans="1:3" ht="15" customHeight="1">
      <c r="A12" s="13">
        <v>9</v>
      </c>
      <c r="B12" s="14" t="s">
        <v>2</v>
      </c>
      <c r="C12" s="23">
        <v>2</v>
      </c>
    </row>
    <row r="13" spans="1:3" ht="15" customHeight="1">
      <c r="A13" s="13">
        <v>10</v>
      </c>
      <c r="B13" s="14" t="s">
        <v>10</v>
      </c>
      <c r="C13" s="23">
        <v>1</v>
      </c>
    </row>
    <row r="14" spans="1:3" ht="15" customHeight="1">
      <c r="A14" s="13">
        <v>11</v>
      </c>
      <c r="B14" s="14" t="s">
        <v>40</v>
      </c>
      <c r="C14" s="23">
        <v>1</v>
      </c>
    </row>
    <row r="15" spans="1:3" ht="15" customHeight="1">
      <c r="A15" s="13">
        <v>12</v>
      </c>
      <c r="B15" s="14" t="s">
        <v>78</v>
      </c>
      <c r="C15" s="23">
        <v>1</v>
      </c>
    </row>
    <row r="16" spans="1:3" ht="15" customHeight="1">
      <c r="A16" s="13">
        <v>13</v>
      </c>
      <c r="B16" s="14" t="s">
        <v>61</v>
      </c>
      <c r="C16" s="23">
        <v>1</v>
      </c>
    </row>
    <row r="17" spans="1:3" ht="15" customHeight="1">
      <c r="A17" s="13">
        <v>14</v>
      </c>
      <c r="B17" s="14" t="s">
        <v>55</v>
      </c>
      <c r="C17" s="23">
        <v>1</v>
      </c>
    </row>
    <row r="18" spans="1:3" ht="15" customHeight="1">
      <c r="A18" s="13">
        <v>15</v>
      </c>
      <c r="B18" s="14" t="s">
        <v>25</v>
      </c>
      <c r="C18" s="23">
        <v>1</v>
      </c>
    </row>
    <row r="19" spans="1:3" ht="15" customHeight="1">
      <c r="A19" s="13">
        <v>16</v>
      </c>
      <c r="B19" s="14" t="s">
        <v>13</v>
      </c>
      <c r="C19" s="23">
        <v>1</v>
      </c>
    </row>
    <row r="20" spans="1:3" ht="15" customHeight="1">
      <c r="A20" s="13">
        <v>17</v>
      </c>
      <c r="B20" s="14" t="s">
        <v>75</v>
      </c>
      <c r="C20" s="23">
        <v>1</v>
      </c>
    </row>
    <row r="21" spans="1:3" ht="15" customHeight="1">
      <c r="A21" s="17">
        <v>18</v>
      </c>
      <c r="B21" s="18" t="s">
        <v>73</v>
      </c>
      <c r="C21" s="24">
        <v>1</v>
      </c>
    </row>
    <row r="22" ht="12.75">
      <c r="C22" s="2">
        <f>SUM(C4:C21)</f>
        <v>48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2012-06-25T13:14:26Z</dcterms:modified>
  <cp:category/>
  <cp:version/>
  <cp:contentType/>
  <cp:contentStatus/>
</cp:coreProperties>
</file>