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'Individuale'!$A$3:$I$160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<sst xmlns="http://schemas.openxmlformats.org/spreadsheetml/2006/main" count="533" uniqueCount="228">
  <si>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</si>
  <si>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</si>
  <si>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</si>
  <si>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</si>
  <si>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</si>
  <si>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</si>
  <si>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</si>
  <si>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</si>
  <si>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</si>
  <si>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</si>
  <si>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</si>
  <si>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</si>
  <si>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DI PRIAMO ALESSANDRO</t>
  </si>
  <si>
    <t>D</t>
  </si>
  <si>
    <t>VILLA AURELIA</t>
  </si>
  <si>
    <t>0.25.58</t>
  </si>
  <si>
    <t>CIOCCOLINI GIUSEPPE</t>
  </si>
  <si>
    <t>ZONA OLIMPICA TEAM</t>
  </si>
  <si>
    <t>0.26.28</t>
  </si>
  <si>
    <t>ATANASI GIAN PIERTO</t>
  </si>
  <si>
    <t>A</t>
  </si>
  <si>
    <t>LBM SPORT TEAM</t>
  </si>
  <si>
    <t>0.26.33</t>
  </si>
  <si>
    <t>ARSENTI GUIDO</t>
  </si>
  <si>
    <t>ALTO LAZIO A.S.D.</t>
  </si>
  <si>
    <t>0.26.49</t>
  </si>
  <si>
    <t>FILIPPINI GABRIELE</t>
  </si>
  <si>
    <t>A.S.D. ATLETICA DI MARCO SPORT</t>
  </si>
  <si>
    <t>0.27.09</t>
  </si>
  <si>
    <t>PALLOTTA ANTONELLO</t>
  </si>
  <si>
    <t>C</t>
  </si>
  <si>
    <t>BOLSENA FORUM</t>
  </si>
  <si>
    <t>RENZULLI ANTONIO</t>
  </si>
  <si>
    <t>B</t>
  </si>
  <si>
    <t>COLA GIANPAOLO</t>
  </si>
  <si>
    <t>ATLETICA MONTEFIASCONE</t>
  </si>
  <si>
    <t>LUPI PAOLO LUIGI</t>
  </si>
  <si>
    <t>LIBERTAS ORVIETO</t>
  </si>
  <si>
    <t>PAOLELLI GIANPAOLO</t>
  </si>
  <si>
    <t>MODELLI CERAMICI RUNNING</t>
  </si>
  <si>
    <t>CAVALLUCCI MARCO</t>
  </si>
  <si>
    <t>RUNNERS SAN GEMINI</t>
  </si>
  <si>
    <t>GIUSTINI GIUSEPPE</t>
  </si>
  <si>
    <t>BOCCIALONI DANIELE</t>
  </si>
  <si>
    <t>PUCCI VINCENZO</t>
  </si>
  <si>
    <t>G</t>
  </si>
  <si>
    <t>MANCINI SIMONE</t>
  </si>
  <si>
    <t>POLISPORTIVA 94 TUSCANIA</t>
  </si>
  <si>
    <t>DE SANTIS TARCISIO</t>
  </si>
  <si>
    <t>ADAMINI GIUSEPPE</t>
  </si>
  <si>
    <t>E</t>
  </si>
  <si>
    <t>POLISPORTIVA MONTALTO</t>
  </si>
  <si>
    <t>BARTOLLINI SANDRO</t>
  </si>
  <si>
    <t>F</t>
  </si>
  <si>
    <t>ADAMINI MARCO</t>
  </si>
  <si>
    <t>TURCO MARCO</t>
  </si>
  <si>
    <t>PIERALISI MASSIMILIANO</t>
  </si>
  <si>
    <t>MORETTI CARLO</t>
  </si>
  <si>
    <t>MINUTO ANGELO</t>
  </si>
  <si>
    <t>VIGARELLI CARLO</t>
  </si>
  <si>
    <t>MOCETTI IVANO</t>
  </si>
  <si>
    <t>BELARDINILLI ANTONIO</t>
  </si>
  <si>
    <t>MORELLI PIETRO</t>
  </si>
  <si>
    <t>AMORUSO ROBERTO</t>
  </si>
  <si>
    <t>ANSELMI ACHILLE</t>
  </si>
  <si>
    <t>SPIDONI MANUELE</t>
  </si>
  <si>
    <t>CECCHETTI GIULIO</t>
  </si>
  <si>
    <t>MOSCATELLI PIERO</t>
  </si>
  <si>
    <t>LOZZI GIANCARLO</t>
  </si>
  <si>
    <t>RENZI MARSILIO</t>
  </si>
  <si>
    <t>NICCOLI GIOVANNI</t>
  </si>
  <si>
    <t>FORMICA AMEDEO</t>
  </si>
  <si>
    <t>ATLETICA NEPI</t>
  </si>
  <si>
    <t>MARTELLETTI STEFANO</t>
  </si>
  <si>
    <t>SENSI PAOLO</t>
  </si>
  <si>
    <t>H</t>
  </si>
  <si>
    <t>SCOTTI IVANO</t>
  </si>
  <si>
    <t>ANNA BABY RUNNER CIVITAVECCHIA</t>
  </si>
  <si>
    <t>PALLOTTINI LUIGI</t>
  </si>
  <si>
    <t>PROCACCI DANIELE</t>
  </si>
  <si>
    <t>CROCICCHIA LUIGI</t>
  </si>
  <si>
    <t>ASD LIBERI PODISTI</t>
  </si>
  <si>
    <t>GREGORI STEFANO</t>
  </si>
  <si>
    <t>POGGIANI MARCO</t>
  </si>
  <si>
    <t>ATLETICA ORTE</t>
  </si>
  <si>
    <t>CONTI RENATO</t>
  </si>
  <si>
    <t>FERRI GIOVANNI</t>
  </si>
  <si>
    <t>COLETTA FRANCO</t>
  </si>
  <si>
    <t>FROHLICH HANS HERBERT</t>
  </si>
  <si>
    <t>I</t>
  </si>
  <si>
    <t>BERNI ROSA</t>
  </si>
  <si>
    <t>Bf</t>
  </si>
  <si>
    <t>ASD LIBERI PODOSTI</t>
  </si>
  <si>
    <t>GERMANI GIUSEPPE</t>
  </si>
  <si>
    <t>TASSELLI PIETRO</t>
  </si>
  <si>
    <t>SPRECA MARCELLO</t>
  </si>
  <si>
    <t>A.S.D. ECOMARATONA MONTI CIMINI</t>
  </si>
  <si>
    <t>SETTIMI RINALDO</t>
  </si>
  <si>
    <t>SABINA MARATHON CLUB</t>
  </si>
  <si>
    <t>ANTONUZZI PIERO</t>
  </si>
  <si>
    <t>ATLETICA MONTE MARIO</t>
  </si>
  <si>
    <t>ZINNI ANTONIO</t>
  </si>
  <si>
    <t>A.S.D. G.S. COSTA D'ARGENTO</t>
  </si>
  <si>
    <t>LORENZOTTI NELLO</t>
  </si>
  <si>
    <t>ERCOLANI ROBERTO</t>
  </si>
  <si>
    <t>ATLETICA 90 TARQUINIA</t>
  </si>
  <si>
    <t>LUCCI GIANPIETRO</t>
  </si>
  <si>
    <t>COMITATO UISP VITERBO</t>
  </si>
  <si>
    <t>PERCOSSI ROBERTO</t>
  </si>
  <si>
    <t>MORETTI LUIGI</t>
  </si>
  <si>
    <t>ZANONI MARCO</t>
  </si>
  <si>
    <t>BARBERINI PIETRO</t>
  </si>
  <si>
    <t>BATTAGLINI PIETRO</t>
  </si>
  <si>
    <t>CORIGLIANO ANTONINO</t>
  </si>
  <si>
    <t>ATLETICA CIMINA</t>
  </si>
  <si>
    <t>PESCI PAOLO</t>
  </si>
  <si>
    <t>MARCELLI MAURIZIO</t>
  </si>
  <si>
    <t>TIRATERRA ANTONIO</t>
  </si>
  <si>
    <t>GRAUSO VINCENZO</t>
  </si>
  <si>
    <t>NICOLOSI SALVATORE</t>
  </si>
  <si>
    <t>MUZZI GIOVANNI</t>
  </si>
  <si>
    <t>PAONE GIANNI</t>
  </si>
  <si>
    <t>S.S. LAZIO ATLETICA</t>
  </si>
  <si>
    <t>CARNEVALE MARCO</t>
  </si>
  <si>
    <t>DIMITRI FELICI</t>
  </si>
  <si>
    <t>PETRINO LUIGI</t>
  </si>
  <si>
    <t>FISCHIONE STEFANO</t>
  </si>
  <si>
    <t>CASSAN ALDO</t>
  </si>
  <si>
    <t>G.S. OTTICA ATTARDI</t>
  </si>
  <si>
    <t>PANARIELLO PIERLUIGI</t>
  </si>
  <si>
    <t>MALATESTA UMBERTO</t>
  </si>
  <si>
    <t>MANCINELLI DEGLI ESPOSTI LUCA</t>
  </si>
  <si>
    <t>CASTAGNA ANGELO</t>
  </si>
  <si>
    <t>BELLITTO ANTONELLA</t>
  </si>
  <si>
    <t>Af</t>
  </si>
  <si>
    <t>GOLVELLI GIOVANNI</t>
  </si>
  <si>
    <t>VARONE ROBERTO</t>
  </si>
  <si>
    <t>SOFFIANTINI FAUSTO</t>
  </si>
  <si>
    <t>ATLETICA PEGASO</t>
  </si>
  <si>
    <t>GIORGETTI MARIA GRAZIA</t>
  </si>
  <si>
    <t>USAI GIAN PAOLO</t>
  </si>
  <si>
    <t>PETRARCHI SALVATORE</t>
  </si>
  <si>
    <t>PANDOLFI DOMENICO</t>
  </si>
  <si>
    <t>FERRARI MARIO</t>
  </si>
  <si>
    <t>ANGELETTI STEFANO</t>
  </si>
  <si>
    <t>GARGIULO MARCO</t>
  </si>
  <si>
    <t>MOSCETTI ENRICO</t>
  </si>
  <si>
    <t>SORDINI LAURA</t>
  </si>
  <si>
    <t>DELLE MONACHE  NELLO</t>
  </si>
  <si>
    <t>TOLI MAURO</t>
  </si>
  <si>
    <t>DI COSIMO FABRIZIO</t>
  </si>
  <si>
    <t>PISTOLA ROBERTO</t>
  </si>
  <si>
    <t>TOSTI MAURIZIO</t>
  </si>
  <si>
    <t>MOSCETTI LUIGI</t>
  </si>
  <si>
    <t>VALLONE CORRADO</t>
  </si>
  <si>
    <t>BRUNOTTI GINO</t>
  </si>
  <si>
    <t>CAPITONI ROBERTO</t>
  </si>
  <si>
    <t>INDIVIDUALE</t>
  </si>
  <si>
    <t>GRILLI MARCO</t>
  </si>
  <si>
    <t>G.P. ATLETICA FALERIA</t>
  </si>
  <si>
    <t>LUCCHETTI SILVIA</t>
  </si>
  <si>
    <t>VENTURI CARLO</t>
  </si>
  <si>
    <t>MARINO PIETRO</t>
  </si>
  <si>
    <t>COPPARI PAOLO</t>
  </si>
  <si>
    <t>GIANLORENZO MASSIMO</t>
  </si>
  <si>
    <t>D'APICE ANNAMARIA</t>
  </si>
  <si>
    <t>POLISPORTIVA IUSM</t>
  </si>
  <si>
    <t>PETRICCA MAURO</t>
  </si>
  <si>
    <t>RAMELLA ETTORE</t>
  </si>
  <si>
    <t>DE PACE COSIMO</t>
  </si>
  <si>
    <t>ZAGO ALESSANDRA</t>
  </si>
  <si>
    <t>ZANFARDINO GIOVANNI</t>
  </si>
  <si>
    <t>TAMANTINI DAVID</t>
  </si>
  <si>
    <t>ORRU' SIMONA</t>
  </si>
  <si>
    <t>ROMAGNOLI BRUNO</t>
  </si>
  <si>
    <t>CANTIANI GIANFRANCO</t>
  </si>
  <si>
    <t>K42</t>
  </si>
  <si>
    <t>GOVERNATORI GIOVANNA</t>
  </si>
  <si>
    <t>MARATONA DI ROMA</t>
  </si>
  <si>
    <t>LANDI LEONARDO</t>
  </si>
  <si>
    <t>CLEMENTI ANGELO</t>
  </si>
  <si>
    <t>MALATESTA MILVIO</t>
  </si>
  <si>
    <t>SEVERO NETO IONE</t>
  </si>
  <si>
    <t>PAMPANA ENZO</t>
  </si>
  <si>
    <t>PARGENTINO ENRICO</t>
  </si>
  <si>
    <t>MUZIO AMALIA</t>
  </si>
  <si>
    <t>LO MUSCIO PAOLO</t>
  </si>
  <si>
    <t>FERRANTINA SEVERINA</t>
  </si>
  <si>
    <t>MORELLI ENRICO</t>
  </si>
  <si>
    <t>DILIO ANDREA</t>
  </si>
  <si>
    <t>STELLA ALFREDO</t>
  </si>
  <si>
    <t>VETTORI MARCO</t>
  </si>
  <si>
    <t>MONESTIROLI GAIA</t>
  </si>
  <si>
    <t>ROMA FLAMINIO SOCIETA'</t>
  </si>
  <si>
    <t>PEIFFER DANIEL</t>
  </si>
  <si>
    <t>ROMOLI VITTORIO</t>
  </si>
  <si>
    <t>SCORSINO EUGENIO</t>
  </si>
  <si>
    <t>CRISTOFARI NICOLETTA</t>
  </si>
  <si>
    <t>NOBILI NICOLETTA</t>
  </si>
  <si>
    <t>SANTINI CLAUDIO</t>
  </si>
  <si>
    <t>ATLETICO UISP MONTE ROTONDO</t>
  </si>
  <si>
    <t>LA VECCHIA DI TOCCO FRANCESCO</t>
  </si>
  <si>
    <t>BATTAGLINI DANIELA</t>
  </si>
  <si>
    <t>BENEDETTI PIETRO</t>
  </si>
  <si>
    <t>CENNI PAOLA</t>
  </si>
  <si>
    <t>PODISTI MARATONA DI ROMA</t>
  </si>
  <si>
    <t>PERUZZI FRANCESCA</t>
  </si>
  <si>
    <t>PAOLONI ZIARIO</t>
  </si>
  <si>
    <t>ZEDDE GIANLUIGI</t>
  </si>
  <si>
    <t>BIAGETTI CLAUDIO</t>
  </si>
  <si>
    <t>MORDECCHI GINO</t>
  </si>
  <si>
    <t>DAMIANI STEFANIA</t>
  </si>
  <si>
    <t>CARDIA ANNAMARIA</t>
  </si>
  <si>
    <t>GRUPPO SPORTIVO CAT SPORT ROAM</t>
  </si>
  <si>
    <t>MECONI ALESSANDRO</t>
  </si>
  <si>
    <t>ATLETICA AMATORI VELLETRI</t>
  </si>
  <si>
    <t>MENALDO DANIELA</t>
  </si>
  <si>
    <t>PROCACCI PAOLO</t>
  </si>
  <si>
    <t>SPOSETTI LUCA</t>
  </si>
  <si>
    <t>0.47.44</t>
  </si>
  <si>
    <t>DESSI' ROMANO</t>
  </si>
  <si>
    <t>0.56.44</t>
  </si>
  <si>
    <t>PACIOTTI DANIELA</t>
  </si>
  <si>
    <t>0.57.44</t>
  </si>
  <si>
    <t>SCONOCCHIA RENZO</t>
  </si>
  <si>
    <t>0.58.00</t>
  </si>
  <si>
    <r>
      <t xml:space="preserve">Trofeo Cross dei Cimini </t>
    </r>
    <r>
      <rPr>
        <i/>
        <sz val="18"/>
        <rFont val="Arial"/>
        <family val="2"/>
      </rPr>
      <t>14ª edizione</t>
    </r>
  </si>
  <si>
    <t>Canepina (VT) Italia - Sabato 30/07/2011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</si>
</sst>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1" fontId="0" fillId="0" borderId="6" xfId="0" applyNumberFormat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vertical="center"/>
    </xf>
    <xf numFmtId="21" fontId="12" fillId="4" borderId="6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12" fillId="4" borderId="12" xfId="0" applyNumberFormat="1" applyFont="1" applyFill="1" applyBorder="1" applyAlignment="1">
      <alignment vertical="center"/>
    </xf>
    <xf numFmtId="49" fontId="12" fillId="4" borderId="6" xfId="0" applyNumberFormat="1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0" fontId="12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9" t="s">
        <v>226</v>
      </c>
      <c r="B1" s="19"/>
      <c r="C1" s="19"/>
      <c r="D1" s="19"/>
      <c r="E1" s="19"/>
      <c r="F1" s="19"/>
      <c r="G1" s="19"/>
      <c r="H1" s="19"/>
      <c r="I1" s="19"/>
    </row>
    <row r="2" spans="1:9" ht="24.75" customHeight="1">
      <c r="A2" s="20" t="s">
        <v>227</v>
      </c>
      <c r="B2" s="20"/>
      <c r="C2" s="20"/>
      <c r="D2" s="20"/>
      <c r="E2" s="20"/>
      <c r="F2" s="20"/>
      <c r="G2" s="20"/>
      <c r="H2" s="3" t="s">
        <v>0</v>
      </c>
      <c r="I2" s="4">
        <v>8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43" t="s">
        <v>12</v>
      </c>
      <c r="C4" s="31"/>
      <c r="D4" s="38" t="s">
        <v>13</v>
      </c>
      <c r="E4" s="37" t="s">
        <v>14</v>
      </c>
      <c r="F4" s="38" t="s">
        <v>15</v>
      </c>
      <c r="G4" s="14" t="str">
        <f aca="true" t="shared" si="0" ref="G4:G67">TEXT(INT((HOUR(F4)*3600+MINUTE(F4)*60+SECOND(F4))/$I$2/60),"0")&amp;"."&amp;TEXT(MOD((HOUR(F4)*3600+MINUTE(F4)*60+SECOND(F4))/$I$2,60),"00")&amp;"/km"</f>
        <v>3.15/km</v>
      </c>
      <c r="H4" s="27">
        <f>F4-$F$4</f>
        <v>0</v>
      </c>
      <c r="I4" s="27">
        <f>F4-INDEX($F$4:$F$28,MATCH(D4,$D$4:$D$28,0))</f>
        <v>0</v>
      </c>
    </row>
    <row r="5" spans="1:9" s="11" customFormat="1" ht="15" customHeight="1">
      <c r="A5" s="28">
        <v>2</v>
      </c>
      <c r="B5" s="44" t="s">
        <v>16</v>
      </c>
      <c r="C5" s="32"/>
      <c r="D5" s="40" t="s">
        <v>13</v>
      </c>
      <c r="E5" s="39" t="s">
        <v>17</v>
      </c>
      <c r="F5" s="40" t="s">
        <v>18</v>
      </c>
      <c r="G5" s="28" t="str">
        <f t="shared" si="0"/>
        <v>3.19/km</v>
      </c>
      <c r="H5" s="29">
        <f>F5-$F$4</f>
        <v>0.000347222222222221</v>
      </c>
      <c r="I5" s="29">
        <f>F5-INDEX($F$4:$F$430,MATCH(D5,$D$4:$D$430,0))</f>
        <v>0.000347222222222221</v>
      </c>
    </row>
    <row r="6" spans="1:9" s="11" customFormat="1" ht="15" customHeight="1">
      <c r="A6" s="28">
        <v>3</v>
      </c>
      <c r="B6" s="44" t="s">
        <v>19</v>
      </c>
      <c r="C6" s="32"/>
      <c r="D6" s="40" t="s">
        <v>20</v>
      </c>
      <c r="E6" s="39" t="s">
        <v>21</v>
      </c>
      <c r="F6" s="40" t="s">
        <v>22</v>
      </c>
      <c r="G6" s="28" t="str">
        <f t="shared" si="0"/>
        <v>3.19/km</v>
      </c>
      <c r="H6" s="29">
        <f aca="true" t="shared" si="1" ref="H6:H21">F6-$F$4</f>
        <v>0.0004050925925925923</v>
      </c>
      <c r="I6" s="29">
        <f>F6-INDEX($F$4:$F$430,MATCH(D6,$D$4:$D$430,0))</f>
        <v>0</v>
      </c>
    </row>
    <row r="7" spans="1:9" s="11" customFormat="1" ht="15" customHeight="1">
      <c r="A7" s="28">
        <v>4</v>
      </c>
      <c r="B7" s="44" t="s">
        <v>23</v>
      </c>
      <c r="C7" s="32"/>
      <c r="D7" s="40" t="s">
        <v>13</v>
      </c>
      <c r="E7" s="39" t="s">
        <v>24</v>
      </c>
      <c r="F7" s="40" t="s">
        <v>25</v>
      </c>
      <c r="G7" s="28" t="str">
        <f t="shared" si="0"/>
        <v>3.21/km</v>
      </c>
      <c r="H7" s="29">
        <f t="shared" si="1"/>
        <v>0.0005902777777777764</v>
      </c>
      <c r="I7" s="29">
        <f>F7-INDEX($F$4:$F$430,MATCH(D7,$D$4:$D$430,0))</f>
        <v>0.0005902777777777764</v>
      </c>
    </row>
    <row r="8" spans="1:9" s="11" customFormat="1" ht="15" customHeight="1">
      <c r="A8" s="28">
        <v>5</v>
      </c>
      <c r="B8" s="44" t="s">
        <v>26</v>
      </c>
      <c r="C8" s="32"/>
      <c r="D8" s="40" t="s">
        <v>20</v>
      </c>
      <c r="E8" s="39" t="s">
        <v>27</v>
      </c>
      <c r="F8" s="40" t="s">
        <v>28</v>
      </c>
      <c r="G8" s="28" t="str">
        <f t="shared" si="0"/>
        <v>3.24/km</v>
      </c>
      <c r="H8" s="29">
        <f t="shared" si="1"/>
        <v>0.0008217592592592582</v>
      </c>
      <c r="I8" s="29">
        <f>F8-INDEX($F$4:$F$430,MATCH(D8,$D$4:$D$430,0))</f>
        <v>0.0004166666666666659</v>
      </c>
    </row>
    <row r="9" spans="1:9" s="11" customFormat="1" ht="15" customHeight="1">
      <c r="A9" s="28">
        <v>6</v>
      </c>
      <c r="B9" s="44" t="s">
        <v>29</v>
      </c>
      <c r="C9" s="32"/>
      <c r="D9" s="40" t="s">
        <v>30</v>
      </c>
      <c r="E9" s="39" t="s">
        <v>31</v>
      </c>
      <c r="F9" s="34">
        <v>0.019768518518518515</v>
      </c>
      <c r="G9" s="28" t="str">
        <f t="shared" si="0"/>
        <v>3.34/km</v>
      </c>
      <c r="H9" s="29">
        <f t="shared" si="1"/>
        <v>0.0017361111111111084</v>
      </c>
      <c r="I9" s="29">
        <f>F9-INDEX($F$4:$F$430,MATCH(D9,$D$4:$D$430,0))</f>
        <v>0</v>
      </c>
    </row>
    <row r="10" spans="1:9" s="11" customFormat="1" ht="15" customHeight="1">
      <c r="A10" s="28">
        <v>7</v>
      </c>
      <c r="B10" s="44" t="s">
        <v>32</v>
      </c>
      <c r="C10" s="32"/>
      <c r="D10" s="40" t="s">
        <v>33</v>
      </c>
      <c r="E10" s="39" t="s">
        <v>27</v>
      </c>
      <c r="F10" s="34">
        <v>0.01980324074074074</v>
      </c>
      <c r="G10" s="28" t="str">
        <f t="shared" si="0"/>
        <v>3.34/km</v>
      </c>
      <c r="H10" s="29">
        <f t="shared" si="1"/>
        <v>0.0017708333333333326</v>
      </c>
      <c r="I10" s="29">
        <f>F10-INDEX($F$4:$F$430,MATCH(D10,$D$4:$D$430,0))</f>
        <v>0</v>
      </c>
    </row>
    <row r="11" spans="1:9" s="11" customFormat="1" ht="15" customHeight="1">
      <c r="A11" s="28">
        <v>8</v>
      </c>
      <c r="B11" s="44" t="s">
        <v>34</v>
      </c>
      <c r="C11" s="32"/>
      <c r="D11" s="40" t="s">
        <v>30</v>
      </c>
      <c r="E11" s="39" t="s">
        <v>35</v>
      </c>
      <c r="F11" s="34">
        <v>0.019953703703703706</v>
      </c>
      <c r="G11" s="28" t="str">
        <f t="shared" si="0"/>
        <v>3.36/km</v>
      </c>
      <c r="H11" s="29">
        <f t="shared" si="1"/>
        <v>0.0019212962962962994</v>
      </c>
      <c r="I11" s="29">
        <f>F11-INDEX($F$4:$F$430,MATCH(D11,$D$4:$D$430,0))</f>
        <v>0.000185185185185191</v>
      </c>
    </row>
    <row r="12" spans="1:9" s="11" customFormat="1" ht="15" customHeight="1">
      <c r="A12" s="28">
        <v>9</v>
      </c>
      <c r="B12" s="44" t="s">
        <v>36</v>
      </c>
      <c r="C12" s="32"/>
      <c r="D12" s="40" t="s">
        <v>20</v>
      </c>
      <c r="E12" s="39" t="s">
        <v>37</v>
      </c>
      <c r="F12" s="34">
        <v>0.020104166666666666</v>
      </c>
      <c r="G12" s="28" t="str">
        <f t="shared" si="0"/>
        <v>3.37/km</v>
      </c>
      <c r="H12" s="29">
        <f t="shared" si="1"/>
        <v>0.0020717592592592593</v>
      </c>
      <c r="I12" s="29">
        <f>F12-INDEX($F$4:$F$430,MATCH(D12,$D$4:$D$430,0))</f>
        <v>0.001666666666666667</v>
      </c>
    </row>
    <row r="13" spans="1:9" s="11" customFormat="1" ht="15" customHeight="1">
      <c r="A13" s="28">
        <v>10</v>
      </c>
      <c r="B13" s="44" t="s">
        <v>38</v>
      </c>
      <c r="C13" s="32"/>
      <c r="D13" s="40" t="s">
        <v>13</v>
      </c>
      <c r="E13" s="39" t="s">
        <v>39</v>
      </c>
      <c r="F13" s="34">
        <v>0.02021990740740741</v>
      </c>
      <c r="G13" s="28" t="str">
        <f t="shared" si="0"/>
        <v>3.38/km</v>
      </c>
      <c r="H13" s="29">
        <f t="shared" si="1"/>
        <v>0.002187500000000002</v>
      </c>
      <c r="I13" s="29">
        <f>F13-INDEX($F$4:$F$430,MATCH(D13,$D$4:$D$430,0))</f>
        <v>0.002187500000000002</v>
      </c>
    </row>
    <row r="14" spans="1:9" s="11" customFormat="1" ht="15" customHeight="1">
      <c r="A14" s="28">
        <v>11</v>
      </c>
      <c r="B14" s="44" t="s">
        <v>40</v>
      </c>
      <c r="C14" s="32"/>
      <c r="D14" s="40" t="s">
        <v>13</v>
      </c>
      <c r="E14" s="39" t="s">
        <v>41</v>
      </c>
      <c r="F14" s="34">
        <v>0.020497685185185185</v>
      </c>
      <c r="G14" s="28" t="str">
        <f t="shared" si="0"/>
        <v>3.41/km</v>
      </c>
      <c r="H14" s="29">
        <f t="shared" si="1"/>
        <v>0.002465277777777778</v>
      </c>
      <c r="I14" s="29">
        <f>F14-INDEX($F$4:$F$430,MATCH(D14,$D$4:$D$430,0))</f>
        <v>0.002465277777777778</v>
      </c>
    </row>
    <row r="15" spans="1:9" s="11" customFormat="1" ht="15" customHeight="1">
      <c r="A15" s="28">
        <v>12</v>
      </c>
      <c r="B15" s="44" t="s">
        <v>42</v>
      </c>
      <c r="C15" s="32"/>
      <c r="D15" s="40" t="s">
        <v>13</v>
      </c>
      <c r="E15" s="39" t="s">
        <v>17</v>
      </c>
      <c r="F15" s="34">
        <v>0.020497685185185185</v>
      </c>
      <c r="G15" s="28" t="str">
        <f t="shared" si="0"/>
        <v>3.41/km</v>
      </c>
      <c r="H15" s="29">
        <f t="shared" si="1"/>
        <v>0.002465277777777778</v>
      </c>
      <c r="I15" s="29">
        <f>F15-INDEX($F$4:$F$430,MATCH(D15,$D$4:$D$430,0))</f>
        <v>0.002465277777777778</v>
      </c>
    </row>
    <row r="16" spans="1:9" s="11" customFormat="1" ht="15" customHeight="1">
      <c r="A16" s="28">
        <v>13</v>
      </c>
      <c r="B16" s="44" t="s">
        <v>43</v>
      </c>
      <c r="C16" s="32"/>
      <c r="D16" s="40" t="s">
        <v>20</v>
      </c>
      <c r="E16" s="39" t="s">
        <v>27</v>
      </c>
      <c r="F16" s="34">
        <v>0.020555555555555556</v>
      </c>
      <c r="G16" s="28" t="str">
        <f t="shared" si="0"/>
        <v>3.42/km</v>
      </c>
      <c r="H16" s="29">
        <f t="shared" si="1"/>
        <v>0.0025231481481481494</v>
      </c>
      <c r="I16" s="29">
        <f>F16-INDEX($F$4:$F$430,MATCH(D16,$D$4:$D$430,0))</f>
        <v>0.002118055555555557</v>
      </c>
    </row>
    <row r="17" spans="1:9" s="11" customFormat="1" ht="15" customHeight="1">
      <c r="A17" s="28">
        <v>14</v>
      </c>
      <c r="B17" s="44" t="s">
        <v>44</v>
      </c>
      <c r="C17" s="32"/>
      <c r="D17" s="40" t="s">
        <v>45</v>
      </c>
      <c r="E17" s="39" t="s">
        <v>31</v>
      </c>
      <c r="F17" s="34">
        <v>0.020625</v>
      </c>
      <c r="G17" s="28" t="str">
        <f t="shared" si="0"/>
        <v>3.43/km</v>
      </c>
      <c r="H17" s="29">
        <f t="shared" si="1"/>
        <v>0.0025925925925925943</v>
      </c>
      <c r="I17" s="29">
        <f>F17-INDEX($F$4:$F$430,MATCH(D17,$D$4:$D$430,0))</f>
        <v>0</v>
      </c>
    </row>
    <row r="18" spans="1:9" s="11" customFormat="1" ht="15" customHeight="1">
      <c r="A18" s="28">
        <v>15</v>
      </c>
      <c r="B18" s="44" t="s">
        <v>46</v>
      </c>
      <c r="C18" s="32"/>
      <c r="D18" s="40" t="s">
        <v>33</v>
      </c>
      <c r="E18" s="39" t="s">
        <v>47</v>
      </c>
      <c r="F18" s="34">
        <v>0.02071759259259259</v>
      </c>
      <c r="G18" s="28" t="str">
        <f t="shared" si="0"/>
        <v>3.44/km</v>
      </c>
      <c r="H18" s="29">
        <f t="shared" si="1"/>
        <v>0.002685185185185183</v>
      </c>
      <c r="I18" s="29">
        <f>F18-INDEX($F$4:$F$430,MATCH(D18,$D$4:$D$430,0))</f>
        <v>0.0009143518518518502</v>
      </c>
    </row>
    <row r="19" spans="1:9" s="11" customFormat="1" ht="15" customHeight="1">
      <c r="A19" s="28">
        <v>16</v>
      </c>
      <c r="B19" s="44" t="s">
        <v>48</v>
      </c>
      <c r="C19" s="32"/>
      <c r="D19" s="40" t="s">
        <v>45</v>
      </c>
      <c r="E19" s="39" t="s">
        <v>27</v>
      </c>
      <c r="F19" s="34">
        <v>0.020833333333333332</v>
      </c>
      <c r="G19" s="28" t="str">
        <f t="shared" si="0"/>
        <v>3.45/km</v>
      </c>
      <c r="H19" s="29">
        <f t="shared" si="1"/>
        <v>0.0028009259259259255</v>
      </c>
      <c r="I19" s="29">
        <f>F19-INDEX($F$4:$F$430,MATCH(D19,$D$4:$D$430,0))</f>
        <v>0.0002083333333333312</v>
      </c>
    </row>
    <row r="20" spans="1:9" s="11" customFormat="1" ht="15" customHeight="1">
      <c r="A20" s="28">
        <v>17</v>
      </c>
      <c r="B20" s="44" t="s">
        <v>49</v>
      </c>
      <c r="C20" s="32"/>
      <c r="D20" s="40" t="s">
        <v>50</v>
      </c>
      <c r="E20" s="39" t="s">
        <v>51</v>
      </c>
      <c r="F20" s="34">
        <v>0.020844907407407406</v>
      </c>
      <c r="G20" s="28" t="str">
        <f t="shared" si="0"/>
        <v>3.45/km</v>
      </c>
      <c r="H20" s="29">
        <f t="shared" si="1"/>
        <v>0.002812499999999999</v>
      </c>
      <c r="I20" s="29">
        <f>F20-INDEX($F$4:$F$430,MATCH(D20,$D$4:$D$430,0))</f>
        <v>0</v>
      </c>
    </row>
    <row r="21" spans="1:9" s="11" customFormat="1" ht="15" customHeight="1">
      <c r="A21" s="28">
        <v>18</v>
      </c>
      <c r="B21" s="44" t="s">
        <v>52</v>
      </c>
      <c r="C21" s="32"/>
      <c r="D21" s="40" t="s">
        <v>53</v>
      </c>
      <c r="E21" s="39" t="s">
        <v>41</v>
      </c>
      <c r="F21" s="34">
        <v>0.020879629629629626</v>
      </c>
      <c r="G21" s="28" t="str">
        <f t="shared" si="0"/>
        <v>3.46/km</v>
      </c>
      <c r="H21" s="29">
        <f t="shared" si="1"/>
        <v>0.0028472222222222197</v>
      </c>
      <c r="I21" s="29">
        <f>F21-INDEX($F$4:$F$430,MATCH(D21,$D$4:$D$430,0))</f>
        <v>0</v>
      </c>
    </row>
    <row r="22" spans="1:9" s="11" customFormat="1" ht="15" customHeight="1">
      <c r="A22" s="28">
        <v>19</v>
      </c>
      <c r="B22" s="44" t="s">
        <v>54</v>
      </c>
      <c r="C22" s="32"/>
      <c r="D22" s="40" t="s">
        <v>20</v>
      </c>
      <c r="E22" s="39" t="s">
        <v>31</v>
      </c>
      <c r="F22" s="34">
        <v>0.021006944444444443</v>
      </c>
      <c r="G22" s="28" t="str">
        <f t="shared" si="0"/>
        <v>3.47/km</v>
      </c>
      <c r="H22" s="29">
        <f>F22-$F$4</f>
        <v>0.002974537037037036</v>
      </c>
      <c r="I22" s="29">
        <f>F22-INDEX($F$4:$F$430,MATCH(D22,$D$4:$D$430,0))</f>
        <v>0.0025694444444444436</v>
      </c>
    </row>
    <row r="23" spans="1:9" s="11" customFormat="1" ht="15" customHeight="1">
      <c r="A23" s="28">
        <v>20</v>
      </c>
      <c r="B23" s="44" t="s">
        <v>55</v>
      </c>
      <c r="C23" s="32"/>
      <c r="D23" s="40" t="s">
        <v>13</v>
      </c>
      <c r="E23" s="39" t="s">
        <v>24</v>
      </c>
      <c r="F23" s="34">
        <v>0.02107638888888889</v>
      </c>
      <c r="G23" s="28" t="str">
        <f t="shared" si="0"/>
        <v>3.48/km</v>
      </c>
      <c r="H23" s="29">
        <f>F23-$F$4</f>
        <v>0.0030439814814814843</v>
      </c>
      <c r="I23" s="29">
        <f>F23-INDEX($F$4:$F$430,MATCH(D23,$D$4:$D$430,0))</f>
        <v>0.0030439814814814843</v>
      </c>
    </row>
    <row r="24" spans="1:9" s="11" customFormat="1" ht="15" customHeight="1">
      <c r="A24" s="28">
        <v>21</v>
      </c>
      <c r="B24" s="44" t="s">
        <v>56</v>
      </c>
      <c r="C24" s="32"/>
      <c r="D24" s="40" t="s">
        <v>13</v>
      </c>
      <c r="E24" s="39" t="s">
        <v>39</v>
      </c>
      <c r="F24" s="34">
        <v>0.02119212962962963</v>
      </c>
      <c r="G24" s="28" t="str">
        <f t="shared" si="0"/>
        <v>3.49/km</v>
      </c>
      <c r="H24" s="29">
        <f>F24-$F$4</f>
        <v>0.0031597222222222235</v>
      </c>
      <c r="I24" s="29">
        <f>F24-INDEX($F$4:$F$430,MATCH(D24,$D$4:$D$430,0))</f>
        <v>0.0031597222222222235</v>
      </c>
    </row>
    <row r="25" spans="1:9" s="11" customFormat="1" ht="15" customHeight="1">
      <c r="A25" s="28">
        <v>22</v>
      </c>
      <c r="B25" s="44" t="s">
        <v>57</v>
      </c>
      <c r="C25" s="32"/>
      <c r="D25" s="40" t="s">
        <v>53</v>
      </c>
      <c r="E25" s="39" t="s">
        <v>51</v>
      </c>
      <c r="F25" s="34">
        <v>0.0212962962962963</v>
      </c>
      <c r="G25" s="28" t="str">
        <f t="shared" si="0"/>
        <v>3.50/km</v>
      </c>
      <c r="H25" s="29">
        <f>F25-$F$4</f>
        <v>0.0032638888888888926</v>
      </c>
      <c r="I25" s="29">
        <f>F25-INDEX($F$4:$F$430,MATCH(D25,$D$4:$D$430,0))</f>
        <v>0.0004166666666666728</v>
      </c>
    </row>
    <row r="26" spans="1:9" s="11" customFormat="1" ht="15" customHeight="1">
      <c r="A26" s="28">
        <v>23</v>
      </c>
      <c r="B26" s="44" t="s">
        <v>58</v>
      </c>
      <c r="C26" s="32"/>
      <c r="D26" s="40" t="s">
        <v>13</v>
      </c>
      <c r="E26" s="39" t="s">
        <v>17</v>
      </c>
      <c r="F26" s="34">
        <v>0.021354166666666664</v>
      </c>
      <c r="G26" s="28" t="str">
        <f t="shared" si="0"/>
        <v>3.51/km</v>
      </c>
      <c r="H26" s="29">
        <f>F26-$F$4</f>
        <v>0.003321759259259257</v>
      </c>
      <c r="I26" s="29">
        <f>F26-INDEX($F$4:$F$430,MATCH(D26,$D$4:$D$430,0))</f>
        <v>0.003321759259259257</v>
      </c>
    </row>
    <row r="27" spans="1:9" s="12" customFormat="1" ht="15" customHeight="1">
      <c r="A27" s="28">
        <v>24</v>
      </c>
      <c r="B27" s="44" t="s">
        <v>59</v>
      </c>
      <c r="C27" s="32"/>
      <c r="D27" s="40" t="s">
        <v>30</v>
      </c>
      <c r="E27" s="39" t="s">
        <v>51</v>
      </c>
      <c r="F27" s="34">
        <v>0.0215625</v>
      </c>
      <c r="G27" s="28" t="str">
        <f t="shared" si="0"/>
        <v>3.53/km</v>
      </c>
      <c r="H27" s="29">
        <f aca="true" t="shared" si="2" ref="H27:H90">F27-$F$4</f>
        <v>0.0035300925925925916</v>
      </c>
      <c r="I27" s="29">
        <f>F27-INDEX($F$4:$F$430,MATCH(D27,$D$4:$D$430,0))</f>
        <v>0.0017939814814814832</v>
      </c>
    </row>
    <row r="28" spans="1:9" s="11" customFormat="1" ht="15" customHeight="1">
      <c r="A28" s="28">
        <v>25</v>
      </c>
      <c r="B28" s="44" t="s">
        <v>60</v>
      </c>
      <c r="C28" s="32"/>
      <c r="D28" s="40" t="s">
        <v>53</v>
      </c>
      <c r="E28" s="39" t="s">
        <v>31</v>
      </c>
      <c r="F28" s="34">
        <v>0.021574074074074075</v>
      </c>
      <c r="G28" s="28" t="str">
        <f t="shared" si="0"/>
        <v>3.53/km</v>
      </c>
      <c r="H28" s="29">
        <f t="shared" si="2"/>
        <v>0.0035416666666666687</v>
      </c>
      <c r="I28" s="29">
        <f>F28-INDEX($F$4:$F$430,MATCH(D28,$D$4:$D$430,0))</f>
        <v>0.0006944444444444489</v>
      </c>
    </row>
    <row r="29" spans="1:9" ht="15" customHeight="1">
      <c r="A29" s="16">
        <v>26</v>
      </c>
      <c r="B29" s="46" t="s">
        <v>61</v>
      </c>
      <c r="C29" s="35"/>
      <c r="D29" s="47" t="s">
        <v>13</v>
      </c>
      <c r="E29" s="48" t="s">
        <v>11</v>
      </c>
      <c r="F29" s="36">
        <v>0.021585648148148145</v>
      </c>
      <c r="G29" s="16" t="str">
        <f t="shared" si="0"/>
        <v>3.53/km</v>
      </c>
      <c r="H29" s="17">
        <f t="shared" si="2"/>
        <v>0.0035532407407407388</v>
      </c>
      <c r="I29" s="17">
        <f>F29-INDEX($F$4:$F$430,MATCH(D29,$D$4:$D$430,0))</f>
        <v>0.0035532407407407388</v>
      </c>
    </row>
    <row r="30" spans="1:9" ht="15" customHeight="1">
      <c r="A30" s="28">
        <v>27</v>
      </c>
      <c r="B30" s="44" t="s">
        <v>62</v>
      </c>
      <c r="C30" s="32"/>
      <c r="D30" s="40" t="s">
        <v>33</v>
      </c>
      <c r="E30" s="39" t="s">
        <v>39</v>
      </c>
      <c r="F30" s="34">
        <v>0.021608796296296296</v>
      </c>
      <c r="G30" s="28" t="str">
        <f t="shared" si="0"/>
        <v>3.53/km</v>
      </c>
      <c r="H30" s="29">
        <f t="shared" si="2"/>
        <v>0.0035763888888888894</v>
      </c>
      <c r="I30" s="29">
        <f>F30-INDEX($F$4:$F$430,MATCH(D30,$D$4:$D$430,0))</f>
        <v>0.0018055555555555568</v>
      </c>
    </row>
    <row r="31" spans="1:9" ht="15" customHeight="1">
      <c r="A31" s="28">
        <v>28</v>
      </c>
      <c r="B31" s="44" t="s">
        <v>63</v>
      </c>
      <c r="C31" s="32"/>
      <c r="D31" s="40" t="s">
        <v>50</v>
      </c>
      <c r="E31" s="39" t="s">
        <v>24</v>
      </c>
      <c r="F31" s="34">
        <v>0.02162037037037037</v>
      </c>
      <c r="G31" s="28" t="str">
        <f t="shared" si="0"/>
        <v>3.54/km</v>
      </c>
      <c r="H31" s="29">
        <f t="shared" si="2"/>
        <v>0.003587962962962963</v>
      </c>
      <c r="I31" s="29">
        <f>F31-INDEX($F$4:$F$430,MATCH(D31,$D$4:$D$430,0))</f>
        <v>0.0007754629629629639</v>
      </c>
    </row>
    <row r="32" spans="1:9" ht="15" customHeight="1">
      <c r="A32" s="28">
        <v>29</v>
      </c>
      <c r="B32" s="44" t="s">
        <v>64</v>
      </c>
      <c r="C32" s="32"/>
      <c r="D32" s="40" t="s">
        <v>13</v>
      </c>
      <c r="E32" s="39" t="s">
        <v>17</v>
      </c>
      <c r="F32" s="34">
        <v>0.021666666666666667</v>
      </c>
      <c r="G32" s="28" t="str">
        <f t="shared" si="0"/>
        <v>3.54/km</v>
      </c>
      <c r="H32" s="29">
        <f t="shared" si="2"/>
        <v>0.0036342592592592607</v>
      </c>
      <c r="I32" s="29">
        <f>F32-INDEX($F$4:$F$430,MATCH(D32,$D$4:$D$430,0))</f>
        <v>0.0036342592592592607</v>
      </c>
    </row>
    <row r="33" spans="1:9" ht="15" customHeight="1">
      <c r="A33" s="28">
        <v>30</v>
      </c>
      <c r="B33" s="44" t="s">
        <v>65</v>
      </c>
      <c r="C33" s="32"/>
      <c r="D33" s="40" t="s">
        <v>50</v>
      </c>
      <c r="E33" s="39" t="s">
        <v>17</v>
      </c>
      <c r="F33" s="34">
        <v>0.021805555555555554</v>
      </c>
      <c r="G33" s="28" t="str">
        <f t="shared" si="0"/>
        <v>3.56/km</v>
      </c>
      <c r="H33" s="29">
        <f t="shared" si="2"/>
        <v>0.003773148148148147</v>
      </c>
      <c r="I33" s="29">
        <f>F33-INDEX($F$4:$F$430,MATCH(D33,$D$4:$D$430,0))</f>
        <v>0.000960648148148148</v>
      </c>
    </row>
    <row r="34" spans="1:9" ht="15" customHeight="1">
      <c r="A34" s="28">
        <v>31</v>
      </c>
      <c r="B34" s="44" t="s">
        <v>66</v>
      </c>
      <c r="C34" s="32"/>
      <c r="D34" s="40" t="s">
        <v>50</v>
      </c>
      <c r="E34" s="39" t="s">
        <v>17</v>
      </c>
      <c r="F34" s="34">
        <v>0.0218287037037037</v>
      </c>
      <c r="G34" s="28" t="str">
        <f t="shared" si="0"/>
        <v>3.56/km</v>
      </c>
      <c r="H34" s="29">
        <f t="shared" si="2"/>
        <v>0.003796296296296294</v>
      </c>
      <c r="I34" s="29">
        <f>F34-INDEX($F$4:$F$430,MATCH(D34,$D$4:$D$430,0))</f>
        <v>0.0009837962962962951</v>
      </c>
    </row>
    <row r="35" spans="1:9" ht="15" customHeight="1">
      <c r="A35" s="16">
        <v>32</v>
      </c>
      <c r="B35" s="46" t="s">
        <v>67</v>
      </c>
      <c r="C35" s="35"/>
      <c r="D35" s="47" t="s">
        <v>33</v>
      </c>
      <c r="E35" s="48" t="s">
        <v>11</v>
      </c>
      <c r="F35" s="36">
        <v>0.021886574074074072</v>
      </c>
      <c r="G35" s="16" t="str">
        <f t="shared" si="0"/>
        <v>3.56/km</v>
      </c>
      <c r="H35" s="17">
        <f t="shared" si="2"/>
        <v>0.0038541666666666655</v>
      </c>
      <c r="I35" s="17">
        <f>F35-INDEX($F$4:$F$430,MATCH(D35,$D$4:$D$430,0))</f>
        <v>0.002083333333333333</v>
      </c>
    </row>
    <row r="36" spans="1:9" ht="15" customHeight="1">
      <c r="A36" s="28">
        <v>33</v>
      </c>
      <c r="B36" s="44" t="s">
        <v>68</v>
      </c>
      <c r="C36" s="32"/>
      <c r="D36" s="40" t="s">
        <v>50</v>
      </c>
      <c r="E36" s="39" t="s">
        <v>31</v>
      </c>
      <c r="F36" s="34">
        <v>0.021886574074074072</v>
      </c>
      <c r="G36" s="28" t="str">
        <f t="shared" si="0"/>
        <v>3.56/km</v>
      </c>
      <c r="H36" s="29">
        <f t="shared" si="2"/>
        <v>0.0038541666666666655</v>
      </c>
      <c r="I36" s="29">
        <f>F36-INDEX($F$4:$F$430,MATCH(D36,$D$4:$D$430,0))</f>
        <v>0.0010416666666666664</v>
      </c>
    </row>
    <row r="37" spans="1:9" ht="15" customHeight="1">
      <c r="A37" s="28">
        <v>34</v>
      </c>
      <c r="B37" s="44" t="s">
        <v>69</v>
      </c>
      <c r="C37" s="32"/>
      <c r="D37" s="40" t="s">
        <v>33</v>
      </c>
      <c r="E37" s="39" t="s">
        <v>51</v>
      </c>
      <c r="F37" s="34">
        <v>0.02189814814814815</v>
      </c>
      <c r="G37" s="28" t="str">
        <f t="shared" si="0"/>
        <v>3.57/km</v>
      </c>
      <c r="H37" s="29">
        <f t="shared" si="2"/>
        <v>0.0038657407407407425</v>
      </c>
      <c r="I37" s="29">
        <f>F37-INDEX($F$4:$F$430,MATCH(D37,$D$4:$D$430,0))</f>
        <v>0.00209490740740741</v>
      </c>
    </row>
    <row r="38" spans="1:9" ht="15" customHeight="1">
      <c r="A38" s="28">
        <v>35</v>
      </c>
      <c r="B38" s="44" t="s">
        <v>70</v>
      </c>
      <c r="C38" s="32"/>
      <c r="D38" s="40" t="s">
        <v>13</v>
      </c>
      <c r="E38" s="39" t="s">
        <v>51</v>
      </c>
      <c r="F38" s="34">
        <v>0.022048611111111113</v>
      </c>
      <c r="G38" s="28" t="str">
        <f t="shared" si="0"/>
        <v>3.58/km</v>
      </c>
      <c r="H38" s="29">
        <f t="shared" si="2"/>
        <v>0.004016203703703706</v>
      </c>
      <c r="I38" s="29">
        <f>F38-INDEX($F$4:$F$430,MATCH(D38,$D$4:$D$430,0))</f>
        <v>0.004016203703703706</v>
      </c>
    </row>
    <row r="39" spans="1:9" ht="15" customHeight="1">
      <c r="A39" s="28">
        <v>36</v>
      </c>
      <c r="B39" s="44" t="s">
        <v>71</v>
      </c>
      <c r="C39" s="32"/>
      <c r="D39" s="40" t="s">
        <v>13</v>
      </c>
      <c r="E39" s="39" t="s">
        <v>72</v>
      </c>
      <c r="F39" s="34">
        <v>0.022094907407407407</v>
      </c>
      <c r="G39" s="28" t="str">
        <f t="shared" si="0"/>
        <v>3.59/km</v>
      </c>
      <c r="H39" s="29">
        <f t="shared" si="2"/>
        <v>0.0040625</v>
      </c>
      <c r="I39" s="29">
        <f>F39-INDEX($F$4:$F$430,MATCH(D39,$D$4:$D$430,0))</f>
        <v>0.0040625</v>
      </c>
    </row>
    <row r="40" spans="1:9" ht="15" customHeight="1">
      <c r="A40" s="28">
        <v>37</v>
      </c>
      <c r="B40" s="44" t="s">
        <v>73</v>
      </c>
      <c r="C40" s="32"/>
      <c r="D40" s="40" t="s">
        <v>20</v>
      </c>
      <c r="E40" s="39" t="s">
        <v>24</v>
      </c>
      <c r="F40" s="34">
        <v>0.02210648148148148</v>
      </c>
      <c r="G40" s="28" t="str">
        <f t="shared" si="0"/>
        <v>3.59/km</v>
      </c>
      <c r="H40" s="29">
        <f t="shared" si="2"/>
        <v>0.004074074074074074</v>
      </c>
      <c r="I40" s="29">
        <f>F40-INDEX($F$4:$F$430,MATCH(D40,$D$4:$D$430,0))</f>
        <v>0.0036689814814814814</v>
      </c>
    </row>
    <row r="41" spans="1:9" ht="15" customHeight="1">
      <c r="A41" s="28">
        <v>38</v>
      </c>
      <c r="B41" s="44" t="s">
        <v>74</v>
      </c>
      <c r="C41" s="32"/>
      <c r="D41" s="40" t="s">
        <v>75</v>
      </c>
      <c r="E41" s="39" t="s">
        <v>47</v>
      </c>
      <c r="F41" s="34">
        <v>0.022129629629629628</v>
      </c>
      <c r="G41" s="28" t="str">
        <f t="shared" si="0"/>
        <v>3.59/km</v>
      </c>
      <c r="H41" s="29">
        <f t="shared" si="2"/>
        <v>0.004097222222222221</v>
      </c>
      <c r="I41" s="29">
        <f>F41-INDEX($F$4:$F$430,MATCH(D41,$D$4:$D$430,0))</f>
        <v>0</v>
      </c>
    </row>
    <row r="42" spans="1:9" ht="15" customHeight="1">
      <c r="A42" s="28">
        <v>39</v>
      </c>
      <c r="B42" s="44" t="s">
        <v>76</v>
      </c>
      <c r="C42" s="32"/>
      <c r="D42" s="40" t="s">
        <v>53</v>
      </c>
      <c r="E42" s="39" t="s">
        <v>77</v>
      </c>
      <c r="F42" s="34">
        <v>0.022141203703703705</v>
      </c>
      <c r="G42" s="28" t="str">
        <f t="shared" si="0"/>
        <v>3.59/km</v>
      </c>
      <c r="H42" s="29">
        <f t="shared" si="2"/>
        <v>0.004108796296296298</v>
      </c>
      <c r="I42" s="29">
        <f>F42-INDEX($F$4:$F$430,MATCH(D42,$D$4:$D$430,0))</f>
        <v>0.0012615740740740782</v>
      </c>
    </row>
    <row r="43" spans="1:9" ht="15" customHeight="1">
      <c r="A43" s="28">
        <v>40</v>
      </c>
      <c r="B43" s="44" t="s">
        <v>78</v>
      </c>
      <c r="C43" s="32"/>
      <c r="D43" s="40" t="s">
        <v>50</v>
      </c>
      <c r="E43" s="39" t="s">
        <v>27</v>
      </c>
      <c r="F43" s="34">
        <v>0.02217592592592593</v>
      </c>
      <c r="G43" s="28" t="str">
        <f t="shared" si="0"/>
        <v>3.60/km</v>
      </c>
      <c r="H43" s="29">
        <f t="shared" si="2"/>
        <v>0.004143518518518522</v>
      </c>
      <c r="I43" s="29">
        <f>F43-INDEX($F$4:$F$430,MATCH(D43,$D$4:$D$430,0))</f>
        <v>0.001331018518518523</v>
      </c>
    </row>
    <row r="44" spans="1:9" ht="15" customHeight="1">
      <c r="A44" s="28">
        <v>41</v>
      </c>
      <c r="B44" s="44" t="s">
        <v>79</v>
      </c>
      <c r="C44" s="32"/>
      <c r="D44" s="40" t="s">
        <v>30</v>
      </c>
      <c r="E44" s="39" t="s">
        <v>72</v>
      </c>
      <c r="F44" s="34">
        <v>0.02221064814814815</v>
      </c>
      <c r="G44" s="28" t="str">
        <f t="shared" si="0"/>
        <v>3.60/km</v>
      </c>
      <c r="H44" s="29">
        <f t="shared" si="2"/>
        <v>0.004178240740740743</v>
      </c>
      <c r="I44" s="29">
        <f>F44-INDEX($F$4:$F$430,MATCH(D44,$D$4:$D$430,0))</f>
        <v>0.0024421296296296344</v>
      </c>
    </row>
    <row r="45" spans="1:9" ht="15" customHeight="1">
      <c r="A45" s="28">
        <v>42</v>
      </c>
      <c r="B45" s="44" t="s">
        <v>80</v>
      </c>
      <c r="C45" s="32"/>
      <c r="D45" s="40" t="s">
        <v>45</v>
      </c>
      <c r="E45" s="39" t="s">
        <v>81</v>
      </c>
      <c r="F45" s="34">
        <v>0.022222222222222223</v>
      </c>
      <c r="G45" s="28" t="str">
        <f t="shared" si="0"/>
        <v>4.00/km</v>
      </c>
      <c r="H45" s="29">
        <f t="shared" si="2"/>
        <v>0.004189814814814816</v>
      </c>
      <c r="I45" s="29">
        <f>F45-INDEX($F$4:$F$430,MATCH(D45,$D$4:$D$430,0))</f>
        <v>0.001597222222222222</v>
      </c>
    </row>
    <row r="46" spans="1:9" ht="15" customHeight="1">
      <c r="A46" s="28">
        <v>43</v>
      </c>
      <c r="B46" s="44" t="s">
        <v>82</v>
      </c>
      <c r="C46" s="32"/>
      <c r="D46" s="40" t="s">
        <v>50</v>
      </c>
      <c r="E46" s="39" t="s">
        <v>17</v>
      </c>
      <c r="F46" s="34">
        <v>0.022233796296296297</v>
      </c>
      <c r="G46" s="28" t="str">
        <f t="shared" si="0"/>
        <v>4.00/km</v>
      </c>
      <c r="H46" s="29">
        <f t="shared" si="2"/>
        <v>0.00420138888888889</v>
      </c>
      <c r="I46" s="29">
        <f>F46-INDEX($F$4:$F$430,MATCH(D46,$D$4:$D$430,0))</f>
        <v>0.001388888888888891</v>
      </c>
    </row>
    <row r="47" spans="1:9" ht="15" customHeight="1">
      <c r="A47" s="28">
        <v>44</v>
      </c>
      <c r="B47" s="44" t="s">
        <v>83</v>
      </c>
      <c r="C47" s="32"/>
      <c r="D47" s="40" t="s">
        <v>30</v>
      </c>
      <c r="E47" s="39" t="s">
        <v>84</v>
      </c>
      <c r="F47" s="34">
        <v>0.02226851851851852</v>
      </c>
      <c r="G47" s="28" t="str">
        <f t="shared" si="0"/>
        <v>4.01/km</v>
      </c>
      <c r="H47" s="29">
        <f t="shared" si="2"/>
        <v>0.004236111111111114</v>
      </c>
      <c r="I47" s="29">
        <f>F47-INDEX($F$4:$F$430,MATCH(D47,$D$4:$D$430,0))</f>
        <v>0.0025000000000000057</v>
      </c>
    </row>
    <row r="48" spans="1:9" ht="15" customHeight="1">
      <c r="A48" s="28">
        <v>45</v>
      </c>
      <c r="B48" s="44" t="s">
        <v>85</v>
      </c>
      <c r="C48" s="32"/>
      <c r="D48" s="40" t="s">
        <v>30</v>
      </c>
      <c r="E48" s="39" t="s">
        <v>24</v>
      </c>
      <c r="F48" s="34">
        <v>0.02226851851851852</v>
      </c>
      <c r="G48" s="28" t="str">
        <f t="shared" si="0"/>
        <v>4.01/km</v>
      </c>
      <c r="H48" s="29">
        <f t="shared" si="2"/>
        <v>0.004236111111111114</v>
      </c>
      <c r="I48" s="29">
        <f>F48-INDEX($F$4:$F$430,MATCH(D48,$D$4:$D$430,0))</f>
        <v>0.0025000000000000057</v>
      </c>
    </row>
    <row r="49" spans="1:9" ht="15" customHeight="1">
      <c r="A49" s="28">
        <v>46</v>
      </c>
      <c r="B49" s="44" t="s">
        <v>86</v>
      </c>
      <c r="C49" s="32"/>
      <c r="D49" s="40" t="s">
        <v>53</v>
      </c>
      <c r="E49" s="39" t="s">
        <v>27</v>
      </c>
      <c r="F49" s="34">
        <v>0.022395833333333334</v>
      </c>
      <c r="G49" s="28" t="str">
        <f t="shared" si="0"/>
        <v>4.02/km</v>
      </c>
      <c r="H49" s="29">
        <f t="shared" si="2"/>
        <v>0.004363425925925927</v>
      </c>
      <c r="I49" s="29">
        <f>F49-INDEX($F$4:$F$430,MATCH(D49,$D$4:$D$430,0))</f>
        <v>0.001516203703703707</v>
      </c>
    </row>
    <row r="50" spans="1:9" ht="15" customHeight="1">
      <c r="A50" s="28">
        <v>47</v>
      </c>
      <c r="B50" s="44" t="s">
        <v>87</v>
      </c>
      <c r="C50" s="32"/>
      <c r="D50" s="40" t="s">
        <v>75</v>
      </c>
      <c r="E50" s="39" t="s">
        <v>39</v>
      </c>
      <c r="F50" s="34">
        <v>0.022407407407407407</v>
      </c>
      <c r="G50" s="28" t="str">
        <f t="shared" si="0"/>
        <v>4.02/km</v>
      </c>
      <c r="H50" s="29">
        <f t="shared" si="2"/>
        <v>0.004375</v>
      </c>
      <c r="I50" s="29">
        <f>F50-INDEX($F$4:$F$430,MATCH(D50,$D$4:$D$430,0))</f>
        <v>0.00027777777777777957</v>
      </c>
    </row>
    <row r="51" spans="1:9" ht="15" customHeight="1">
      <c r="A51" s="28">
        <v>48</v>
      </c>
      <c r="B51" s="44" t="s">
        <v>88</v>
      </c>
      <c r="C51" s="32"/>
      <c r="D51" s="40" t="s">
        <v>89</v>
      </c>
      <c r="E51" s="39" t="s">
        <v>31</v>
      </c>
      <c r="F51" s="34">
        <v>0.022430555555555554</v>
      </c>
      <c r="G51" s="28" t="str">
        <f t="shared" si="0"/>
        <v>4.02/km</v>
      </c>
      <c r="H51" s="29">
        <f t="shared" si="2"/>
        <v>0.0043981481481481476</v>
      </c>
      <c r="I51" s="29">
        <f>F51-INDEX($F$4:$F$430,MATCH(D51,$D$4:$D$430,0))</f>
        <v>0</v>
      </c>
    </row>
    <row r="52" spans="1:9" ht="15" customHeight="1">
      <c r="A52" s="28">
        <v>49</v>
      </c>
      <c r="B52" s="44" t="s">
        <v>90</v>
      </c>
      <c r="C52" s="32"/>
      <c r="D52" s="40" t="s">
        <v>91</v>
      </c>
      <c r="E52" s="39" t="s">
        <v>92</v>
      </c>
      <c r="F52" s="34">
        <v>0.02246527777777778</v>
      </c>
      <c r="G52" s="28" t="str">
        <f t="shared" si="0"/>
        <v>4.03/km</v>
      </c>
      <c r="H52" s="29">
        <f t="shared" si="2"/>
        <v>0.004432870370370372</v>
      </c>
      <c r="I52" s="29">
        <f>F52-INDEX($F$4:$F$430,MATCH(D52,$D$4:$D$430,0))</f>
        <v>0</v>
      </c>
    </row>
    <row r="53" spans="1:9" ht="15" customHeight="1">
      <c r="A53" s="28">
        <v>50</v>
      </c>
      <c r="B53" s="44" t="s">
        <v>93</v>
      </c>
      <c r="C53" s="32"/>
      <c r="D53" s="40" t="s">
        <v>13</v>
      </c>
      <c r="E53" s="39" t="s">
        <v>51</v>
      </c>
      <c r="F53" s="34">
        <v>0.022476851851851855</v>
      </c>
      <c r="G53" s="28" t="str">
        <f t="shared" si="0"/>
        <v>4.03/km</v>
      </c>
      <c r="H53" s="29">
        <f t="shared" si="2"/>
        <v>0.004444444444444449</v>
      </c>
      <c r="I53" s="29">
        <f>F53-INDEX($F$4:$F$430,MATCH(D53,$D$4:$D$430,0))</f>
        <v>0.004444444444444449</v>
      </c>
    </row>
    <row r="54" spans="1:9" ht="15" customHeight="1">
      <c r="A54" s="28">
        <v>51</v>
      </c>
      <c r="B54" s="44" t="s">
        <v>94</v>
      </c>
      <c r="C54" s="32"/>
      <c r="D54" s="40" t="s">
        <v>30</v>
      </c>
      <c r="E54" s="39" t="s">
        <v>27</v>
      </c>
      <c r="F54" s="34">
        <v>0.022534722222222223</v>
      </c>
      <c r="G54" s="28" t="str">
        <f t="shared" si="0"/>
        <v>4.03/km</v>
      </c>
      <c r="H54" s="29">
        <f t="shared" si="2"/>
        <v>0.004502314814814817</v>
      </c>
      <c r="I54" s="29">
        <f>F54-INDEX($F$4:$F$430,MATCH(D54,$D$4:$D$430,0))</f>
        <v>0.002766203703703708</v>
      </c>
    </row>
    <row r="55" spans="1:9" ht="15" customHeight="1">
      <c r="A55" s="28">
        <v>52</v>
      </c>
      <c r="B55" s="44" t="s">
        <v>95</v>
      </c>
      <c r="C55" s="32"/>
      <c r="D55" s="40" t="s">
        <v>13</v>
      </c>
      <c r="E55" s="39" t="s">
        <v>96</v>
      </c>
      <c r="F55" s="34">
        <v>0.02255787037037037</v>
      </c>
      <c r="G55" s="28" t="str">
        <f t="shared" si="0"/>
        <v>4.04/km</v>
      </c>
      <c r="H55" s="29">
        <f t="shared" si="2"/>
        <v>0.004525462962962964</v>
      </c>
      <c r="I55" s="29">
        <f>F55-INDEX($F$4:$F$430,MATCH(D55,$D$4:$D$430,0))</f>
        <v>0.004525462962962964</v>
      </c>
    </row>
    <row r="56" spans="1:9" ht="15" customHeight="1">
      <c r="A56" s="28">
        <v>53</v>
      </c>
      <c r="B56" s="44" t="s">
        <v>97</v>
      </c>
      <c r="C56" s="32"/>
      <c r="D56" s="40" t="s">
        <v>50</v>
      </c>
      <c r="E56" s="39" t="s">
        <v>98</v>
      </c>
      <c r="F56" s="34">
        <v>0.022581018518518518</v>
      </c>
      <c r="G56" s="28" t="str">
        <f t="shared" si="0"/>
        <v>4.04/km</v>
      </c>
      <c r="H56" s="29">
        <f t="shared" si="2"/>
        <v>0.004548611111111111</v>
      </c>
      <c r="I56" s="29">
        <f>F56-INDEX($F$4:$F$430,MATCH(D56,$D$4:$D$430,0))</f>
        <v>0.0017361111111111119</v>
      </c>
    </row>
    <row r="57" spans="1:9" ht="15" customHeight="1">
      <c r="A57" s="28">
        <v>54</v>
      </c>
      <c r="B57" s="44" t="s">
        <v>99</v>
      </c>
      <c r="C57" s="32"/>
      <c r="D57" s="40" t="s">
        <v>45</v>
      </c>
      <c r="E57" s="39" t="s">
        <v>100</v>
      </c>
      <c r="F57" s="34">
        <v>0.02259259259259259</v>
      </c>
      <c r="G57" s="28" t="str">
        <f t="shared" si="0"/>
        <v>4.04/km</v>
      </c>
      <c r="H57" s="29">
        <f t="shared" si="2"/>
        <v>0.0045601851851851845</v>
      </c>
      <c r="I57" s="29">
        <f>F57-INDEX($F$4:$F$430,MATCH(D57,$D$4:$D$430,0))</f>
        <v>0.0019675925925925902</v>
      </c>
    </row>
    <row r="58" spans="1:9" ht="15" customHeight="1">
      <c r="A58" s="28">
        <v>55</v>
      </c>
      <c r="B58" s="44" t="s">
        <v>101</v>
      </c>
      <c r="C58" s="32"/>
      <c r="D58" s="40" t="s">
        <v>13</v>
      </c>
      <c r="E58" s="39" t="s">
        <v>102</v>
      </c>
      <c r="F58" s="34">
        <v>0.022615740740740742</v>
      </c>
      <c r="G58" s="28" t="str">
        <f t="shared" si="0"/>
        <v>4.04/km</v>
      </c>
      <c r="H58" s="29">
        <f t="shared" si="2"/>
        <v>0.004583333333333335</v>
      </c>
      <c r="I58" s="29">
        <f>F58-INDEX($F$4:$F$430,MATCH(D58,$D$4:$D$430,0))</f>
        <v>0.004583333333333335</v>
      </c>
    </row>
    <row r="59" spans="1:9" ht="15" customHeight="1">
      <c r="A59" s="28">
        <v>56</v>
      </c>
      <c r="B59" s="44" t="s">
        <v>103</v>
      </c>
      <c r="C59" s="32"/>
      <c r="D59" s="40" t="s">
        <v>53</v>
      </c>
      <c r="E59" s="39" t="s">
        <v>77</v>
      </c>
      <c r="F59" s="34">
        <v>0.02269675925925926</v>
      </c>
      <c r="G59" s="28" t="str">
        <f t="shared" si="0"/>
        <v>4.05/km</v>
      </c>
      <c r="H59" s="29">
        <f t="shared" si="2"/>
        <v>0.0046643518518518536</v>
      </c>
      <c r="I59" s="29">
        <f>F59-INDEX($F$4:$F$430,MATCH(D59,$D$4:$D$430,0))</f>
        <v>0.0018171296296296338</v>
      </c>
    </row>
    <row r="60" spans="1:9" ht="15" customHeight="1">
      <c r="A60" s="28">
        <v>57</v>
      </c>
      <c r="B60" s="44" t="s">
        <v>104</v>
      </c>
      <c r="C60" s="32"/>
      <c r="D60" s="40" t="s">
        <v>45</v>
      </c>
      <c r="E60" s="39" t="s">
        <v>105</v>
      </c>
      <c r="F60" s="34">
        <v>0.022754629629629628</v>
      </c>
      <c r="G60" s="28" t="str">
        <f t="shared" si="0"/>
        <v>4.06/km</v>
      </c>
      <c r="H60" s="29">
        <f t="shared" si="2"/>
        <v>0.004722222222222221</v>
      </c>
      <c r="I60" s="29">
        <f>F60-INDEX($F$4:$F$430,MATCH(D60,$D$4:$D$430,0))</f>
        <v>0.002129629629629627</v>
      </c>
    </row>
    <row r="61" spans="1:9" ht="15" customHeight="1">
      <c r="A61" s="28">
        <v>58</v>
      </c>
      <c r="B61" s="44" t="s">
        <v>106</v>
      </c>
      <c r="C61" s="32"/>
      <c r="D61" s="40" t="s">
        <v>50</v>
      </c>
      <c r="E61" s="39" t="s">
        <v>107</v>
      </c>
      <c r="F61" s="34">
        <v>0.02280092592592593</v>
      </c>
      <c r="G61" s="28" t="str">
        <f t="shared" si="0"/>
        <v>4.06/km</v>
      </c>
      <c r="H61" s="29">
        <f t="shared" si="2"/>
        <v>0.004768518518518523</v>
      </c>
      <c r="I61" s="29">
        <f>F61-INDEX($F$4:$F$430,MATCH(D61,$D$4:$D$430,0))</f>
        <v>0.0019560185185185236</v>
      </c>
    </row>
    <row r="62" spans="1:9" ht="15" customHeight="1">
      <c r="A62" s="28">
        <v>59</v>
      </c>
      <c r="B62" s="44" t="s">
        <v>108</v>
      </c>
      <c r="C62" s="32"/>
      <c r="D62" s="40" t="s">
        <v>50</v>
      </c>
      <c r="E62" s="39" t="s">
        <v>24</v>
      </c>
      <c r="F62" s="34">
        <v>0.022824074074074076</v>
      </c>
      <c r="G62" s="28" t="str">
        <f t="shared" si="0"/>
        <v>4.07/km</v>
      </c>
      <c r="H62" s="29">
        <f t="shared" si="2"/>
        <v>0.00479166666666667</v>
      </c>
      <c r="I62" s="29">
        <f>F62-INDEX($F$4:$F$430,MATCH(D62,$D$4:$D$430,0))</f>
        <v>0.0019791666666666707</v>
      </c>
    </row>
    <row r="63" spans="1:9" ht="15" customHeight="1">
      <c r="A63" s="28">
        <v>60</v>
      </c>
      <c r="B63" s="44" t="s">
        <v>109</v>
      </c>
      <c r="C63" s="32"/>
      <c r="D63" s="40" t="s">
        <v>53</v>
      </c>
      <c r="E63" s="39" t="s">
        <v>51</v>
      </c>
      <c r="F63" s="34">
        <v>0.022858796296296294</v>
      </c>
      <c r="G63" s="28" t="str">
        <f t="shared" si="0"/>
        <v>4.07/km</v>
      </c>
      <c r="H63" s="29">
        <f t="shared" si="2"/>
        <v>0.004826388888888887</v>
      </c>
      <c r="I63" s="29">
        <f>F63-INDEX($F$4:$F$430,MATCH(D63,$D$4:$D$430,0))</f>
        <v>0.0019791666666666673</v>
      </c>
    </row>
    <row r="64" spans="1:9" ht="15" customHeight="1">
      <c r="A64" s="28">
        <v>61</v>
      </c>
      <c r="B64" s="44" t="s">
        <v>110</v>
      </c>
      <c r="C64" s="32"/>
      <c r="D64" s="40" t="s">
        <v>20</v>
      </c>
      <c r="E64" s="39" t="s">
        <v>31</v>
      </c>
      <c r="F64" s="34">
        <v>0.02287037037037037</v>
      </c>
      <c r="G64" s="28" t="str">
        <f t="shared" si="0"/>
        <v>4.07/km</v>
      </c>
      <c r="H64" s="29">
        <f t="shared" si="2"/>
        <v>0.004837962962962964</v>
      </c>
      <c r="I64" s="29">
        <f>F64-INDEX($F$4:$F$430,MATCH(D64,$D$4:$D$430,0))</f>
        <v>0.004432870370370372</v>
      </c>
    </row>
    <row r="65" spans="1:9" ht="15" customHeight="1">
      <c r="A65" s="28">
        <v>62</v>
      </c>
      <c r="B65" s="44" t="s">
        <v>111</v>
      </c>
      <c r="C65" s="32"/>
      <c r="D65" s="40" t="s">
        <v>53</v>
      </c>
      <c r="E65" s="39" t="s">
        <v>51</v>
      </c>
      <c r="F65" s="34">
        <v>0.02292824074074074</v>
      </c>
      <c r="G65" s="28" t="str">
        <f t="shared" si="0"/>
        <v>4.08/km</v>
      </c>
      <c r="H65" s="29">
        <f t="shared" si="2"/>
        <v>0.004895833333333332</v>
      </c>
      <c r="I65" s="29">
        <f>F65-INDEX($F$4:$F$430,MATCH(D65,$D$4:$D$430,0))</f>
        <v>0.002048611111111112</v>
      </c>
    </row>
    <row r="66" spans="1:9" ht="15" customHeight="1">
      <c r="A66" s="28">
        <v>63</v>
      </c>
      <c r="B66" s="44" t="s">
        <v>112</v>
      </c>
      <c r="C66" s="32"/>
      <c r="D66" s="40" t="s">
        <v>53</v>
      </c>
      <c r="E66" s="39" t="s">
        <v>31</v>
      </c>
      <c r="F66" s="34">
        <v>0.022951388888888886</v>
      </c>
      <c r="G66" s="28" t="str">
        <f t="shared" si="0"/>
        <v>4.08/km</v>
      </c>
      <c r="H66" s="29">
        <f t="shared" si="2"/>
        <v>0.004918981481481479</v>
      </c>
      <c r="I66" s="29">
        <f>F66-INDEX($F$4:$F$430,MATCH(D66,$D$4:$D$430,0))</f>
        <v>0.0020717592592592593</v>
      </c>
    </row>
    <row r="67" spans="1:9" ht="15" customHeight="1">
      <c r="A67" s="28">
        <v>64</v>
      </c>
      <c r="B67" s="44" t="s">
        <v>113</v>
      </c>
      <c r="C67" s="32"/>
      <c r="D67" s="40" t="s">
        <v>50</v>
      </c>
      <c r="E67" s="39" t="s">
        <v>114</v>
      </c>
      <c r="F67" s="34">
        <v>0.02297453703703704</v>
      </c>
      <c r="G67" s="28" t="str">
        <f t="shared" si="0"/>
        <v>4.08/km</v>
      </c>
      <c r="H67" s="29">
        <f t="shared" si="2"/>
        <v>0.004942129629629633</v>
      </c>
      <c r="I67" s="29">
        <f>F67-INDEX($F$4:$F$430,MATCH(D67,$D$4:$D$430,0))</f>
        <v>0.002129629629629634</v>
      </c>
    </row>
    <row r="68" spans="1:9" ht="15" customHeight="1">
      <c r="A68" s="28">
        <v>65</v>
      </c>
      <c r="B68" s="44" t="s">
        <v>115</v>
      </c>
      <c r="C68" s="32"/>
      <c r="D68" s="40" t="s">
        <v>13</v>
      </c>
      <c r="E68" s="39" t="s">
        <v>31</v>
      </c>
      <c r="F68" s="34">
        <v>0.02298611111111111</v>
      </c>
      <c r="G68" s="28" t="str">
        <f aca="true" t="shared" si="3" ref="G68:G131">TEXT(INT((HOUR(F68)*3600+MINUTE(F68)*60+SECOND(F68))/$I$2/60),"0")&amp;"."&amp;TEXT(MOD((HOUR(F68)*3600+MINUTE(F68)*60+SECOND(F68))/$I$2,60),"00")&amp;"/km"</f>
        <v>4.08/km</v>
      </c>
      <c r="H68" s="29">
        <f t="shared" si="2"/>
        <v>0.004953703703703703</v>
      </c>
      <c r="I68" s="29">
        <f>F68-INDEX($F$4:$F$430,MATCH(D68,$D$4:$D$430,0))</f>
        <v>0.004953703703703703</v>
      </c>
    </row>
    <row r="69" spans="1:9" ht="15" customHeight="1">
      <c r="A69" s="28">
        <v>66</v>
      </c>
      <c r="B69" s="44" t="s">
        <v>116</v>
      </c>
      <c r="C69" s="32"/>
      <c r="D69" s="40" t="s">
        <v>50</v>
      </c>
      <c r="E69" s="39" t="s">
        <v>81</v>
      </c>
      <c r="F69" s="34">
        <v>0.022997685185185187</v>
      </c>
      <c r="G69" s="28" t="str">
        <f t="shared" si="3"/>
        <v>4.08/km</v>
      </c>
      <c r="H69" s="29">
        <f t="shared" si="2"/>
        <v>0.00496527777777778</v>
      </c>
      <c r="I69" s="29">
        <f>F69-INDEX($F$4:$F$430,MATCH(D69,$D$4:$D$430,0))</f>
        <v>0.0021527777777777812</v>
      </c>
    </row>
    <row r="70" spans="1:9" ht="15" customHeight="1">
      <c r="A70" s="28">
        <v>67</v>
      </c>
      <c r="B70" s="44" t="s">
        <v>117</v>
      </c>
      <c r="C70" s="32"/>
      <c r="D70" s="40" t="s">
        <v>50</v>
      </c>
      <c r="E70" s="39" t="s">
        <v>84</v>
      </c>
      <c r="F70" s="34">
        <v>0.02304398148148148</v>
      </c>
      <c r="G70" s="28" t="str">
        <f t="shared" si="3"/>
        <v>4.09/km</v>
      </c>
      <c r="H70" s="29">
        <f t="shared" si="2"/>
        <v>0.0050115740740740745</v>
      </c>
      <c r="I70" s="29">
        <f>F70-INDEX($F$4:$F$430,MATCH(D70,$D$4:$D$430,0))</f>
        <v>0.0021990740740740755</v>
      </c>
    </row>
    <row r="71" spans="1:9" ht="15" customHeight="1">
      <c r="A71" s="28">
        <v>68</v>
      </c>
      <c r="B71" s="44" t="s">
        <v>118</v>
      </c>
      <c r="C71" s="32"/>
      <c r="D71" s="40" t="s">
        <v>13</v>
      </c>
      <c r="E71" s="39" t="s">
        <v>96</v>
      </c>
      <c r="F71" s="34">
        <v>0.023125</v>
      </c>
      <c r="G71" s="28" t="str">
        <f t="shared" si="3"/>
        <v>4.10/km</v>
      </c>
      <c r="H71" s="29">
        <f t="shared" si="2"/>
        <v>0.005092592592592593</v>
      </c>
      <c r="I71" s="29">
        <f>F71-INDEX($F$4:$F$430,MATCH(D71,$D$4:$D$430,0))</f>
        <v>0.005092592592592593</v>
      </c>
    </row>
    <row r="72" spans="1:9" ht="15" customHeight="1">
      <c r="A72" s="28">
        <v>69</v>
      </c>
      <c r="B72" s="44" t="s">
        <v>119</v>
      </c>
      <c r="C72" s="32"/>
      <c r="D72" s="40" t="s">
        <v>53</v>
      </c>
      <c r="E72" s="39" t="s">
        <v>81</v>
      </c>
      <c r="F72" s="34">
        <v>0.02318287037037037</v>
      </c>
      <c r="G72" s="28" t="str">
        <f t="shared" si="3"/>
        <v>4.10/km</v>
      </c>
      <c r="H72" s="29">
        <f t="shared" si="2"/>
        <v>0.005150462962962964</v>
      </c>
      <c r="I72" s="29">
        <f>F72-INDEX($F$4:$F$430,MATCH(D72,$D$4:$D$430,0))</f>
        <v>0.0023032407407407446</v>
      </c>
    </row>
    <row r="73" spans="1:9" ht="15" customHeight="1">
      <c r="A73" s="28">
        <v>70</v>
      </c>
      <c r="B73" s="44" t="s">
        <v>120</v>
      </c>
      <c r="C73" s="32"/>
      <c r="D73" s="40" t="s">
        <v>13</v>
      </c>
      <c r="E73" s="39" t="s">
        <v>31</v>
      </c>
      <c r="F73" s="34">
        <v>0.023240740740740742</v>
      </c>
      <c r="G73" s="28" t="str">
        <f t="shared" si="3"/>
        <v>4.11/km</v>
      </c>
      <c r="H73" s="29">
        <f t="shared" si="2"/>
        <v>0.005208333333333336</v>
      </c>
      <c r="I73" s="29">
        <f>F73-INDEX($F$4:$F$430,MATCH(D73,$D$4:$D$430,0))</f>
        <v>0.005208333333333336</v>
      </c>
    </row>
    <row r="74" spans="1:9" ht="15" customHeight="1">
      <c r="A74" s="28">
        <v>71</v>
      </c>
      <c r="B74" s="44" t="s">
        <v>121</v>
      </c>
      <c r="C74" s="32"/>
      <c r="D74" s="40" t="s">
        <v>75</v>
      </c>
      <c r="E74" s="39" t="s">
        <v>122</v>
      </c>
      <c r="F74" s="34">
        <v>0.02332175925925926</v>
      </c>
      <c r="G74" s="28" t="str">
        <f t="shared" si="3"/>
        <v>4.12/km</v>
      </c>
      <c r="H74" s="29">
        <f t="shared" si="2"/>
        <v>0.005289351851851854</v>
      </c>
      <c r="I74" s="29">
        <f>F74-INDEX($F$4:$F$430,MATCH(D74,$D$4:$D$430,0))</f>
        <v>0.0011921296296296333</v>
      </c>
    </row>
    <row r="75" spans="1:9" ht="15" customHeight="1">
      <c r="A75" s="28">
        <v>72</v>
      </c>
      <c r="B75" s="44" t="s">
        <v>123</v>
      </c>
      <c r="C75" s="32"/>
      <c r="D75" s="40" t="s">
        <v>33</v>
      </c>
      <c r="E75" s="39" t="s">
        <v>17</v>
      </c>
      <c r="F75" s="34">
        <v>0.02335648148148148</v>
      </c>
      <c r="G75" s="28" t="str">
        <f t="shared" si="3"/>
        <v>4.12/km</v>
      </c>
      <c r="H75" s="29">
        <f t="shared" si="2"/>
        <v>0.005324074074074075</v>
      </c>
      <c r="I75" s="29">
        <f>F75-INDEX($F$4:$F$430,MATCH(D75,$D$4:$D$430,0))</f>
        <v>0.0035532407407407422</v>
      </c>
    </row>
    <row r="76" spans="1:9" ht="15" customHeight="1">
      <c r="A76" s="28">
        <v>73</v>
      </c>
      <c r="B76" s="44" t="s">
        <v>124</v>
      </c>
      <c r="C76" s="32"/>
      <c r="D76" s="40" t="s">
        <v>33</v>
      </c>
      <c r="E76" s="39" t="s">
        <v>35</v>
      </c>
      <c r="F76" s="34">
        <v>0.023541666666666666</v>
      </c>
      <c r="G76" s="28" t="str">
        <f t="shared" si="3"/>
        <v>4.14/km</v>
      </c>
      <c r="H76" s="29">
        <f t="shared" si="2"/>
        <v>0.005509259259259259</v>
      </c>
      <c r="I76" s="29">
        <f>F76-INDEX($F$4:$F$430,MATCH(D76,$D$4:$D$430,0))</f>
        <v>0.0037384259259259263</v>
      </c>
    </row>
    <row r="77" spans="1:9" ht="15" customHeight="1">
      <c r="A77" s="28">
        <v>74</v>
      </c>
      <c r="B77" s="44" t="s">
        <v>125</v>
      </c>
      <c r="C77" s="32"/>
      <c r="D77" s="40" t="s">
        <v>53</v>
      </c>
      <c r="E77" s="39" t="s">
        <v>51</v>
      </c>
      <c r="F77" s="34">
        <v>0.023576388888888893</v>
      </c>
      <c r="G77" s="28" t="str">
        <f t="shared" si="3"/>
        <v>4.15/km</v>
      </c>
      <c r="H77" s="29">
        <f t="shared" si="2"/>
        <v>0.0055439814814814865</v>
      </c>
      <c r="I77" s="29">
        <f>F77-INDEX($F$4:$F$430,MATCH(D77,$D$4:$D$430,0))</f>
        <v>0.002696759259259267</v>
      </c>
    </row>
    <row r="78" spans="1:9" ht="15" customHeight="1">
      <c r="A78" s="28">
        <v>75</v>
      </c>
      <c r="B78" s="44" t="s">
        <v>126</v>
      </c>
      <c r="C78" s="32"/>
      <c r="D78" s="40" t="s">
        <v>13</v>
      </c>
      <c r="E78" s="39" t="s">
        <v>39</v>
      </c>
      <c r="F78" s="34">
        <v>0.02369212962962963</v>
      </c>
      <c r="G78" s="28" t="str">
        <f t="shared" si="3"/>
        <v>4.16/km</v>
      </c>
      <c r="H78" s="29">
        <f t="shared" si="2"/>
        <v>0.005659722222222222</v>
      </c>
      <c r="I78" s="29">
        <f>F78-INDEX($F$4:$F$430,MATCH(D78,$D$4:$D$430,0))</f>
        <v>0.005659722222222222</v>
      </c>
    </row>
    <row r="79" spans="1:9" ht="15" customHeight="1">
      <c r="A79" s="28">
        <v>76</v>
      </c>
      <c r="B79" s="44" t="s">
        <v>127</v>
      </c>
      <c r="C79" s="32"/>
      <c r="D79" s="40" t="s">
        <v>75</v>
      </c>
      <c r="E79" s="39" t="s">
        <v>128</v>
      </c>
      <c r="F79" s="34">
        <v>0.02372685185185185</v>
      </c>
      <c r="G79" s="28" t="str">
        <f t="shared" si="3"/>
        <v>4.16/km</v>
      </c>
      <c r="H79" s="29">
        <f t="shared" si="2"/>
        <v>0.005694444444444443</v>
      </c>
      <c r="I79" s="29">
        <f>F79-INDEX($F$4:$F$430,MATCH(D79,$D$4:$D$430,0))</f>
        <v>0.001597222222222222</v>
      </c>
    </row>
    <row r="80" spans="1:9" ht="15" customHeight="1">
      <c r="A80" s="16">
        <v>77</v>
      </c>
      <c r="B80" s="46" t="s">
        <v>129</v>
      </c>
      <c r="C80" s="35"/>
      <c r="D80" s="47" t="s">
        <v>50</v>
      </c>
      <c r="E80" s="48" t="s">
        <v>11</v>
      </c>
      <c r="F80" s="36">
        <v>0.02375</v>
      </c>
      <c r="G80" s="16" t="str">
        <f t="shared" si="3"/>
        <v>4.17/km</v>
      </c>
      <c r="H80" s="17">
        <f t="shared" si="2"/>
        <v>0.0057175925925925936</v>
      </c>
      <c r="I80" s="17">
        <f>F80-INDEX($F$4:$F$430,MATCH(D80,$D$4:$D$430,0))</f>
        <v>0.0029050925925925945</v>
      </c>
    </row>
    <row r="81" spans="1:9" ht="15" customHeight="1">
      <c r="A81" s="28">
        <v>78</v>
      </c>
      <c r="B81" s="44" t="s">
        <v>130</v>
      </c>
      <c r="C81" s="32"/>
      <c r="D81" s="40" t="s">
        <v>45</v>
      </c>
      <c r="E81" s="39" t="s">
        <v>24</v>
      </c>
      <c r="F81" s="34">
        <v>0.023807870370370368</v>
      </c>
      <c r="G81" s="28" t="str">
        <f t="shared" si="3"/>
        <v>4.17/km</v>
      </c>
      <c r="H81" s="29">
        <f t="shared" si="2"/>
        <v>0.005775462962962961</v>
      </c>
      <c r="I81" s="29">
        <f>F81-INDEX($F$4:$F$430,MATCH(D81,$D$4:$D$430,0))</f>
        <v>0.003182870370370367</v>
      </c>
    </row>
    <row r="82" spans="1:9" ht="15" customHeight="1">
      <c r="A82" s="28">
        <v>79</v>
      </c>
      <c r="B82" s="44" t="s">
        <v>131</v>
      </c>
      <c r="C82" s="32"/>
      <c r="D82" s="40" t="s">
        <v>53</v>
      </c>
      <c r="E82" s="39" t="s">
        <v>51</v>
      </c>
      <c r="F82" s="34">
        <v>0.023842592592592596</v>
      </c>
      <c r="G82" s="28" t="str">
        <f t="shared" si="3"/>
        <v>4.18/km</v>
      </c>
      <c r="H82" s="29">
        <f t="shared" si="2"/>
        <v>0.005810185185185189</v>
      </c>
      <c r="I82" s="29">
        <f>F82-INDEX($F$4:$F$430,MATCH(D82,$D$4:$D$430,0))</f>
        <v>0.0029629629629629693</v>
      </c>
    </row>
    <row r="83" spans="1:9" ht="15" customHeight="1">
      <c r="A83" s="28">
        <v>80</v>
      </c>
      <c r="B83" s="44" t="s">
        <v>132</v>
      </c>
      <c r="C83" s="32"/>
      <c r="D83" s="40" t="s">
        <v>13</v>
      </c>
      <c r="E83" s="39" t="s">
        <v>27</v>
      </c>
      <c r="F83" s="34">
        <v>0.023854166666666666</v>
      </c>
      <c r="G83" s="28" t="str">
        <f t="shared" si="3"/>
        <v>4.18/km</v>
      </c>
      <c r="H83" s="29">
        <f t="shared" si="2"/>
        <v>0.005821759259259259</v>
      </c>
      <c r="I83" s="29">
        <f>F83-INDEX($F$4:$F$430,MATCH(D83,$D$4:$D$430,0))</f>
        <v>0.005821759259259259</v>
      </c>
    </row>
    <row r="84" spans="1:9" ht="15" customHeight="1">
      <c r="A84" s="28">
        <v>81</v>
      </c>
      <c r="B84" s="44" t="s">
        <v>133</v>
      </c>
      <c r="C84" s="32"/>
      <c r="D84" s="40" t="s">
        <v>134</v>
      </c>
      <c r="E84" s="39" t="s">
        <v>31</v>
      </c>
      <c r="F84" s="34">
        <v>0.023912037037037034</v>
      </c>
      <c r="G84" s="28" t="str">
        <f t="shared" si="3"/>
        <v>4.18/km</v>
      </c>
      <c r="H84" s="29">
        <f t="shared" si="2"/>
        <v>0.005879629629629627</v>
      </c>
      <c r="I84" s="29">
        <f>F84-INDEX($F$4:$F$430,MATCH(D84,$D$4:$D$430,0))</f>
        <v>0</v>
      </c>
    </row>
    <row r="85" spans="1:9" ht="15" customHeight="1">
      <c r="A85" s="16">
        <v>82</v>
      </c>
      <c r="B85" s="46" t="s">
        <v>135</v>
      </c>
      <c r="C85" s="35"/>
      <c r="D85" s="47" t="s">
        <v>75</v>
      </c>
      <c r="E85" s="48" t="s">
        <v>11</v>
      </c>
      <c r="F85" s="36">
        <v>0.02395833333333333</v>
      </c>
      <c r="G85" s="16" t="str">
        <f t="shared" si="3"/>
        <v>4.19/km</v>
      </c>
      <c r="H85" s="17">
        <f t="shared" si="2"/>
        <v>0.005925925925925925</v>
      </c>
      <c r="I85" s="17">
        <f>F85-INDEX($F$4:$F$430,MATCH(D85,$D$4:$D$430,0))</f>
        <v>0.001828703703703704</v>
      </c>
    </row>
    <row r="86" spans="1:9" ht="15" customHeight="1">
      <c r="A86" s="28">
        <v>83</v>
      </c>
      <c r="B86" s="44" t="s">
        <v>136</v>
      </c>
      <c r="C86" s="32"/>
      <c r="D86" s="40" t="s">
        <v>45</v>
      </c>
      <c r="E86" s="39" t="s">
        <v>72</v>
      </c>
      <c r="F86" s="34">
        <v>0.0240625</v>
      </c>
      <c r="G86" s="28" t="str">
        <f t="shared" si="3"/>
        <v>4.20/km</v>
      </c>
      <c r="H86" s="29">
        <f t="shared" si="2"/>
        <v>0.006030092592592594</v>
      </c>
      <c r="I86" s="29">
        <f>F86-INDEX($F$4:$F$430,MATCH(D86,$D$4:$D$430,0))</f>
        <v>0.0034374999999999996</v>
      </c>
    </row>
    <row r="87" spans="1:9" ht="15" customHeight="1">
      <c r="A87" s="28">
        <v>84</v>
      </c>
      <c r="B87" s="44" t="s">
        <v>137</v>
      </c>
      <c r="C87" s="32"/>
      <c r="D87" s="40" t="s">
        <v>50</v>
      </c>
      <c r="E87" s="39" t="s">
        <v>138</v>
      </c>
      <c r="F87" s="34">
        <v>0.0240625</v>
      </c>
      <c r="G87" s="28" t="str">
        <f t="shared" si="3"/>
        <v>4.20/km</v>
      </c>
      <c r="H87" s="29">
        <f t="shared" si="2"/>
        <v>0.006030092592592594</v>
      </c>
      <c r="I87" s="29">
        <f>F87-INDEX($F$4:$F$430,MATCH(D87,$D$4:$D$430,0))</f>
        <v>0.003217592592592595</v>
      </c>
    </row>
    <row r="88" spans="1:9" ht="15" customHeight="1">
      <c r="A88" s="28">
        <v>85</v>
      </c>
      <c r="B88" s="44" t="s">
        <v>139</v>
      </c>
      <c r="C88" s="32"/>
      <c r="D88" s="40" t="s">
        <v>91</v>
      </c>
      <c r="E88" s="39" t="s">
        <v>31</v>
      </c>
      <c r="F88" s="34">
        <v>0.024131944444444445</v>
      </c>
      <c r="G88" s="28" t="str">
        <f t="shared" si="3"/>
        <v>4.21/km</v>
      </c>
      <c r="H88" s="29">
        <f t="shared" si="2"/>
        <v>0.006099537037037039</v>
      </c>
      <c r="I88" s="29">
        <f>F88-INDEX($F$4:$F$430,MATCH(D88,$D$4:$D$430,0))</f>
        <v>0.001666666666666667</v>
      </c>
    </row>
    <row r="89" spans="1:9" ht="15" customHeight="1">
      <c r="A89" s="28">
        <v>86</v>
      </c>
      <c r="B89" s="44" t="s">
        <v>140</v>
      </c>
      <c r="C89" s="32"/>
      <c r="D89" s="40" t="s">
        <v>45</v>
      </c>
      <c r="E89" s="39" t="s">
        <v>81</v>
      </c>
      <c r="F89" s="34">
        <v>0.024212962962962964</v>
      </c>
      <c r="G89" s="28" t="str">
        <f t="shared" si="3"/>
        <v>4.22/km</v>
      </c>
      <c r="H89" s="29">
        <f t="shared" si="2"/>
        <v>0.006180555555555557</v>
      </c>
      <c r="I89" s="29">
        <f>F89-INDEX($F$4:$F$430,MATCH(D89,$D$4:$D$430,0))</f>
        <v>0.003587962962962963</v>
      </c>
    </row>
    <row r="90" spans="1:9" ht="15" customHeight="1">
      <c r="A90" s="28">
        <v>87</v>
      </c>
      <c r="B90" s="44" t="s">
        <v>141</v>
      </c>
      <c r="C90" s="32"/>
      <c r="D90" s="40" t="s">
        <v>45</v>
      </c>
      <c r="E90" s="39" t="s">
        <v>17</v>
      </c>
      <c r="F90" s="34">
        <v>0.024224537037037034</v>
      </c>
      <c r="G90" s="28" t="str">
        <f t="shared" si="3"/>
        <v>4.22/km</v>
      </c>
      <c r="H90" s="29">
        <f t="shared" si="2"/>
        <v>0.006192129629629627</v>
      </c>
      <c r="I90" s="29">
        <f>F90-INDEX($F$4:$F$430,MATCH(D90,$D$4:$D$430,0))</f>
        <v>0.003599537037037033</v>
      </c>
    </row>
    <row r="91" spans="1:9" ht="15" customHeight="1">
      <c r="A91" s="28">
        <v>88</v>
      </c>
      <c r="B91" s="44" t="s">
        <v>142</v>
      </c>
      <c r="C91" s="32"/>
      <c r="D91" s="40" t="s">
        <v>13</v>
      </c>
      <c r="E91" s="39" t="s">
        <v>96</v>
      </c>
      <c r="F91" s="34">
        <v>0.02423611111111111</v>
      </c>
      <c r="G91" s="28" t="str">
        <f t="shared" si="3"/>
        <v>4.22/km</v>
      </c>
      <c r="H91" s="29">
        <f>F91-$F$4</f>
        <v>0.006203703703703704</v>
      </c>
      <c r="I91" s="29">
        <f>F91-INDEX($F$4:$F$430,MATCH(D91,$D$4:$D$430,0))</f>
        <v>0.006203703703703704</v>
      </c>
    </row>
    <row r="92" spans="1:9" ht="15" customHeight="1">
      <c r="A92" s="28">
        <v>89</v>
      </c>
      <c r="B92" s="44" t="s">
        <v>143</v>
      </c>
      <c r="C92" s="32"/>
      <c r="D92" s="40" t="s">
        <v>30</v>
      </c>
      <c r="E92" s="39" t="s">
        <v>96</v>
      </c>
      <c r="F92" s="34">
        <v>0.024293981481481482</v>
      </c>
      <c r="G92" s="28" t="str">
        <f t="shared" si="3"/>
        <v>4.22/km</v>
      </c>
      <c r="H92" s="29">
        <f>F92-$F$4</f>
        <v>0.006261574074074076</v>
      </c>
      <c r="I92" s="29">
        <f>F92-INDEX($F$4:$F$430,MATCH(D92,$D$4:$D$430,0))</f>
        <v>0.004525462962962967</v>
      </c>
    </row>
    <row r="93" spans="1:9" ht="15" customHeight="1">
      <c r="A93" s="28">
        <v>90</v>
      </c>
      <c r="B93" s="44" t="s">
        <v>144</v>
      </c>
      <c r="C93" s="32"/>
      <c r="D93" s="40" t="s">
        <v>33</v>
      </c>
      <c r="E93" s="39" t="s">
        <v>24</v>
      </c>
      <c r="F93" s="34">
        <v>0.024328703703703703</v>
      </c>
      <c r="G93" s="28" t="str">
        <f t="shared" si="3"/>
        <v>4.23/km</v>
      </c>
      <c r="H93" s="29">
        <f>F93-$F$4</f>
        <v>0.006296296296296296</v>
      </c>
      <c r="I93" s="29">
        <f>F93-INDEX($F$4:$F$430,MATCH(D93,$D$4:$D$430,0))</f>
        <v>0.004525462962962964</v>
      </c>
    </row>
    <row r="94" spans="1:9" ht="15" customHeight="1">
      <c r="A94" s="28">
        <v>91</v>
      </c>
      <c r="B94" s="44" t="s">
        <v>145</v>
      </c>
      <c r="C94" s="32"/>
      <c r="D94" s="40" t="s">
        <v>13</v>
      </c>
      <c r="E94" s="39" t="s">
        <v>17</v>
      </c>
      <c r="F94" s="34">
        <v>0.02443287037037037</v>
      </c>
      <c r="G94" s="28" t="str">
        <f t="shared" si="3"/>
        <v>4.24/km</v>
      </c>
      <c r="H94" s="29">
        <f aca="true" t="shared" si="4" ref="H94:H157">F94-$F$4</f>
        <v>0.006400462962962962</v>
      </c>
      <c r="I94" s="29">
        <f>F94-INDEX($F$4:$F$430,MATCH(D94,$D$4:$D$430,0))</f>
        <v>0.006400462962962962</v>
      </c>
    </row>
    <row r="95" spans="1:9" ht="15" customHeight="1">
      <c r="A95" s="28">
        <v>92</v>
      </c>
      <c r="B95" s="44" t="s">
        <v>146</v>
      </c>
      <c r="C95" s="32"/>
      <c r="D95" s="40" t="s">
        <v>53</v>
      </c>
      <c r="E95" s="39" t="s">
        <v>31</v>
      </c>
      <c r="F95" s="34">
        <v>0.024467592592592593</v>
      </c>
      <c r="G95" s="28" t="str">
        <f t="shared" si="3"/>
        <v>4.24/km</v>
      </c>
      <c r="H95" s="29">
        <f t="shared" si="4"/>
        <v>0.006435185185185186</v>
      </c>
      <c r="I95" s="29">
        <f>F95-INDEX($F$4:$F$430,MATCH(D95,$D$4:$D$430,0))</f>
        <v>0.0035879629629629664</v>
      </c>
    </row>
    <row r="96" spans="1:9" ht="15" customHeight="1">
      <c r="A96" s="28">
        <v>93</v>
      </c>
      <c r="B96" s="44" t="s">
        <v>147</v>
      </c>
      <c r="C96" s="32"/>
      <c r="D96" s="40" t="s">
        <v>134</v>
      </c>
      <c r="E96" s="39" t="s">
        <v>31</v>
      </c>
      <c r="F96" s="34">
        <v>0.024548611111111115</v>
      </c>
      <c r="G96" s="28" t="str">
        <f t="shared" si="3"/>
        <v>4.25/km</v>
      </c>
      <c r="H96" s="29">
        <f t="shared" si="4"/>
        <v>0.006516203703703708</v>
      </c>
      <c r="I96" s="29">
        <f>F96-INDEX($F$4:$F$430,MATCH(D96,$D$4:$D$430,0))</f>
        <v>0.0006365740740740811</v>
      </c>
    </row>
    <row r="97" spans="1:9" ht="15" customHeight="1">
      <c r="A97" s="28">
        <v>94</v>
      </c>
      <c r="B97" s="44" t="s">
        <v>148</v>
      </c>
      <c r="C97" s="32"/>
      <c r="D97" s="40" t="s">
        <v>50</v>
      </c>
      <c r="E97" s="39" t="s">
        <v>17</v>
      </c>
      <c r="F97" s="34">
        <v>0.024560185185185185</v>
      </c>
      <c r="G97" s="28" t="str">
        <f t="shared" si="3"/>
        <v>4.25/km</v>
      </c>
      <c r="H97" s="29">
        <f t="shared" si="4"/>
        <v>0.006527777777777778</v>
      </c>
      <c r="I97" s="29">
        <f>F97-INDEX($F$4:$F$430,MATCH(D97,$D$4:$D$430,0))</f>
        <v>0.003715277777777779</v>
      </c>
    </row>
    <row r="98" spans="1:9" ht="15" customHeight="1">
      <c r="A98" s="28">
        <v>95</v>
      </c>
      <c r="B98" s="44" t="s">
        <v>149</v>
      </c>
      <c r="C98" s="32"/>
      <c r="D98" s="40" t="s">
        <v>50</v>
      </c>
      <c r="E98" s="39" t="s">
        <v>24</v>
      </c>
      <c r="F98" s="34">
        <v>0.024583333333333332</v>
      </c>
      <c r="G98" s="28" t="str">
        <f t="shared" si="3"/>
        <v>4.26/km</v>
      </c>
      <c r="H98" s="29">
        <f t="shared" si="4"/>
        <v>0.006550925925925925</v>
      </c>
      <c r="I98" s="29">
        <f>F98-INDEX($F$4:$F$430,MATCH(D98,$D$4:$D$430,0))</f>
        <v>0.0037384259259259263</v>
      </c>
    </row>
    <row r="99" spans="1:9" ht="15" customHeight="1">
      <c r="A99" s="28">
        <v>96</v>
      </c>
      <c r="B99" s="44" t="s">
        <v>150</v>
      </c>
      <c r="C99" s="32"/>
      <c r="D99" s="40" t="s">
        <v>33</v>
      </c>
      <c r="E99" s="39" t="s">
        <v>24</v>
      </c>
      <c r="F99" s="34">
        <v>0.02461805555555556</v>
      </c>
      <c r="G99" s="28" t="str">
        <f t="shared" si="3"/>
        <v>4.26/km</v>
      </c>
      <c r="H99" s="29">
        <f t="shared" si="4"/>
        <v>0.006585648148148153</v>
      </c>
      <c r="I99" s="29">
        <f>F99-INDEX($F$4:$F$430,MATCH(D99,$D$4:$D$430,0))</f>
        <v>0.00481481481481482</v>
      </c>
    </row>
    <row r="100" spans="1:9" ht="15" customHeight="1">
      <c r="A100" s="28">
        <v>97</v>
      </c>
      <c r="B100" s="44" t="s">
        <v>151</v>
      </c>
      <c r="C100" s="32"/>
      <c r="D100" s="40" t="s">
        <v>30</v>
      </c>
      <c r="E100" s="39" t="s">
        <v>24</v>
      </c>
      <c r="F100" s="34">
        <v>0.024733796296296295</v>
      </c>
      <c r="G100" s="28" t="str">
        <f t="shared" si="3"/>
        <v>4.27/km</v>
      </c>
      <c r="H100" s="29">
        <f t="shared" si="4"/>
        <v>0.006701388888888889</v>
      </c>
      <c r="I100" s="29">
        <f>F100-INDEX($F$4:$F$430,MATCH(D100,$D$4:$D$430,0))</f>
        <v>0.00496527777777778</v>
      </c>
    </row>
    <row r="101" spans="1:9" ht="15" customHeight="1">
      <c r="A101" s="28">
        <v>98</v>
      </c>
      <c r="B101" s="44" t="s">
        <v>152</v>
      </c>
      <c r="C101" s="32"/>
      <c r="D101" s="40" t="s">
        <v>50</v>
      </c>
      <c r="E101" s="39" t="s">
        <v>96</v>
      </c>
      <c r="F101" s="34">
        <v>0.024756944444444443</v>
      </c>
      <c r="G101" s="28" t="str">
        <f t="shared" si="3"/>
        <v>4.27/km</v>
      </c>
      <c r="H101" s="29">
        <f t="shared" si="4"/>
        <v>0.006724537037037036</v>
      </c>
      <c r="I101" s="29">
        <f>F101-INDEX($F$4:$F$430,MATCH(D101,$D$4:$D$430,0))</f>
        <v>0.003912037037037037</v>
      </c>
    </row>
    <row r="102" spans="1:9" ht="15" customHeight="1">
      <c r="A102" s="28">
        <v>99</v>
      </c>
      <c r="B102" s="44" t="s">
        <v>153</v>
      </c>
      <c r="C102" s="32"/>
      <c r="D102" s="40" t="s">
        <v>45</v>
      </c>
      <c r="E102" s="39" t="s">
        <v>31</v>
      </c>
      <c r="F102" s="34">
        <v>0.02478009259259259</v>
      </c>
      <c r="G102" s="28" t="str">
        <f t="shared" si="3"/>
        <v>4.28/km</v>
      </c>
      <c r="H102" s="29">
        <f t="shared" si="4"/>
        <v>0.006747685185185183</v>
      </c>
      <c r="I102" s="29">
        <f>F102-INDEX($F$4:$F$430,MATCH(D102,$D$4:$D$430,0))</f>
        <v>0.004155092592592589</v>
      </c>
    </row>
    <row r="103" spans="1:9" ht="15" customHeight="1">
      <c r="A103" s="28">
        <v>100</v>
      </c>
      <c r="B103" s="44" t="s">
        <v>154</v>
      </c>
      <c r="C103" s="32"/>
      <c r="D103" s="40" t="s">
        <v>13</v>
      </c>
      <c r="E103" s="39" t="s">
        <v>17</v>
      </c>
      <c r="F103" s="34">
        <v>0.024837962962962964</v>
      </c>
      <c r="G103" s="28" t="str">
        <f t="shared" si="3"/>
        <v>4.28/km</v>
      </c>
      <c r="H103" s="29">
        <f t="shared" si="4"/>
        <v>0.006805555555555558</v>
      </c>
      <c r="I103" s="29">
        <f>F103-INDEX($F$4:$F$430,MATCH(D103,$D$4:$D$430,0))</f>
        <v>0.006805555555555558</v>
      </c>
    </row>
    <row r="104" spans="1:9" ht="15" customHeight="1">
      <c r="A104" s="28">
        <v>101</v>
      </c>
      <c r="B104" s="44" t="s">
        <v>155</v>
      </c>
      <c r="C104" s="32"/>
      <c r="D104" s="40" t="s">
        <v>13</v>
      </c>
      <c r="E104" s="39" t="s">
        <v>51</v>
      </c>
      <c r="F104" s="34">
        <v>0.02488425925925926</v>
      </c>
      <c r="G104" s="28" t="str">
        <f t="shared" si="3"/>
        <v>4.29/km</v>
      </c>
      <c r="H104" s="29">
        <f t="shared" si="4"/>
        <v>0.006851851851851852</v>
      </c>
      <c r="I104" s="29">
        <f>F104-INDEX($F$4:$F$430,MATCH(D104,$D$4:$D$430,0))</f>
        <v>0.006851851851851852</v>
      </c>
    </row>
    <row r="105" spans="1:9" ht="15" customHeight="1">
      <c r="A105" s="28">
        <v>102</v>
      </c>
      <c r="B105" s="44" t="s">
        <v>156</v>
      </c>
      <c r="C105" s="32"/>
      <c r="D105" s="40" t="s">
        <v>50</v>
      </c>
      <c r="E105" s="39" t="s">
        <v>157</v>
      </c>
      <c r="F105" s="34">
        <v>0.02497685185185185</v>
      </c>
      <c r="G105" s="28" t="str">
        <f t="shared" si="3"/>
        <v>4.30/km</v>
      </c>
      <c r="H105" s="29">
        <f t="shared" si="4"/>
        <v>0.006944444444444444</v>
      </c>
      <c r="I105" s="29">
        <f>F105-INDEX($F$4:$F$430,MATCH(D105,$D$4:$D$430,0))</f>
        <v>0.004131944444444445</v>
      </c>
    </row>
    <row r="106" spans="1:9" ht="15" customHeight="1">
      <c r="A106" s="28">
        <v>103</v>
      </c>
      <c r="B106" s="44" t="s">
        <v>158</v>
      </c>
      <c r="C106" s="32"/>
      <c r="D106" s="40" t="s">
        <v>30</v>
      </c>
      <c r="E106" s="39" t="s">
        <v>159</v>
      </c>
      <c r="F106" s="34">
        <v>0.024988425925925928</v>
      </c>
      <c r="G106" s="28" t="str">
        <f t="shared" si="3"/>
        <v>4.30/km</v>
      </c>
      <c r="H106" s="29">
        <f t="shared" si="4"/>
        <v>0.006956018518518521</v>
      </c>
      <c r="I106" s="29">
        <f>F106-INDEX($F$4:$F$430,MATCH(D106,$D$4:$D$430,0))</f>
        <v>0.005219907407407413</v>
      </c>
    </row>
    <row r="107" spans="1:9" ht="15" customHeight="1">
      <c r="A107" s="28">
        <v>104</v>
      </c>
      <c r="B107" s="44" t="s">
        <v>160</v>
      </c>
      <c r="C107" s="32"/>
      <c r="D107" s="40" t="s">
        <v>134</v>
      </c>
      <c r="E107" s="39" t="s">
        <v>47</v>
      </c>
      <c r="F107" s="34">
        <v>0.0250462962962963</v>
      </c>
      <c r="G107" s="28" t="str">
        <f t="shared" si="3"/>
        <v>4.31/km</v>
      </c>
      <c r="H107" s="29">
        <f t="shared" si="4"/>
        <v>0.007013888888888892</v>
      </c>
      <c r="I107" s="29">
        <f>F107-INDEX($F$4:$F$430,MATCH(D107,$D$4:$D$430,0))</f>
        <v>0.0011342592592592654</v>
      </c>
    </row>
    <row r="108" spans="1:9" ht="15" customHeight="1">
      <c r="A108" s="28">
        <v>105</v>
      </c>
      <c r="B108" s="44" t="s">
        <v>161</v>
      </c>
      <c r="C108" s="32"/>
      <c r="D108" s="40" t="s">
        <v>45</v>
      </c>
      <c r="E108" s="39" t="s">
        <v>81</v>
      </c>
      <c r="F108" s="34">
        <v>0.02516203703703704</v>
      </c>
      <c r="G108" s="28" t="str">
        <f t="shared" si="3"/>
        <v>4.32/km</v>
      </c>
      <c r="H108" s="29">
        <f t="shared" si="4"/>
        <v>0.007129629629629632</v>
      </c>
      <c r="I108" s="29">
        <f>F108-INDEX($F$4:$F$430,MATCH(D108,$D$4:$D$430,0))</f>
        <v>0.004537037037037037</v>
      </c>
    </row>
    <row r="109" spans="1:9" ht="15" customHeight="1">
      <c r="A109" s="28">
        <v>106</v>
      </c>
      <c r="B109" s="44" t="s">
        <v>162</v>
      </c>
      <c r="C109" s="32"/>
      <c r="D109" s="40" t="s">
        <v>89</v>
      </c>
      <c r="E109" s="39" t="s">
        <v>105</v>
      </c>
      <c r="F109" s="34">
        <v>0.025243055555555557</v>
      </c>
      <c r="G109" s="28" t="str">
        <f t="shared" si="3"/>
        <v>4.33/km</v>
      </c>
      <c r="H109" s="29">
        <f t="shared" si="4"/>
        <v>0.00721064814814815</v>
      </c>
      <c r="I109" s="29">
        <f>F109-INDEX($F$4:$F$430,MATCH(D109,$D$4:$D$430,0))</f>
        <v>0.0028125000000000025</v>
      </c>
    </row>
    <row r="110" spans="1:9" ht="15" customHeight="1">
      <c r="A110" s="28">
        <v>107</v>
      </c>
      <c r="B110" s="44" t="s">
        <v>163</v>
      </c>
      <c r="C110" s="32"/>
      <c r="D110" s="40" t="s">
        <v>89</v>
      </c>
      <c r="E110" s="39" t="s">
        <v>81</v>
      </c>
      <c r="F110" s="34">
        <v>0.025474537037037035</v>
      </c>
      <c r="G110" s="28" t="str">
        <f t="shared" si="3"/>
        <v>4.35/km</v>
      </c>
      <c r="H110" s="29">
        <f t="shared" si="4"/>
        <v>0.007442129629629628</v>
      </c>
      <c r="I110" s="29">
        <f>F110-INDEX($F$4:$F$430,MATCH(D110,$D$4:$D$430,0))</f>
        <v>0.003043981481481481</v>
      </c>
    </row>
    <row r="111" spans="1:9" ht="15" customHeight="1">
      <c r="A111" s="28">
        <v>108</v>
      </c>
      <c r="B111" s="44" t="s">
        <v>164</v>
      </c>
      <c r="C111" s="32"/>
      <c r="D111" s="40" t="s">
        <v>75</v>
      </c>
      <c r="E111" s="39" t="s">
        <v>35</v>
      </c>
      <c r="F111" s="34">
        <v>0.025625</v>
      </c>
      <c r="G111" s="28" t="str">
        <f t="shared" si="3"/>
        <v>4.37/km</v>
      </c>
      <c r="H111" s="29">
        <f t="shared" si="4"/>
        <v>0.007592592592592592</v>
      </c>
      <c r="I111" s="29">
        <f>F111-INDEX($F$4:$F$430,MATCH(D111,$D$4:$D$430,0))</f>
        <v>0.003495370370370371</v>
      </c>
    </row>
    <row r="112" spans="1:9" ht="15" customHeight="1">
      <c r="A112" s="28">
        <v>109</v>
      </c>
      <c r="B112" s="44" t="s">
        <v>165</v>
      </c>
      <c r="C112" s="32"/>
      <c r="D112" s="40" t="s">
        <v>134</v>
      </c>
      <c r="E112" s="39" t="s">
        <v>166</v>
      </c>
      <c r="F112" s="34">
        <v>0.0256712962962963</v>
      </c>
      <c r="G112" s="28" t="str">
        <f t="shared" si="3"/>
        <v>4.37/km</v>
      </c>
      <c r="H112" s="29">
        <f t="shared" si="4"/>
        <v>0.007638888888888893</v>
      </c>
      <c r="I112" s="29">
        <f>F112-INDEX($F$4:$F$430,MATCH(D112,$D$4:$D$430,0))</f>
        <v>0.001759259259259266</v>
      </c>
    </row>
    <row r="113" spans="1:9" ht="15" customHeight="1">
      <c r="A113" s="28">
        <v>110</v>
      </c>
      <c r="B113" s="44" t="s">
        <v>167</v>
      </c>
      <c r="C113" s="32"/>
      <c r="D113" s="40" t="s">
        <v>30</v>
      </c>
      <c r="E113" s="39" t="s">
        <v>17</v>
      </c>
      <c r="F113" s="34">
        <v>0.025694444444444447</v>
      </c>
      <c r="G113" s="28" t="str">
        <f t="shared" si="3"/>
        <v>4.38/km</v>
      </c>
      <c r="H113" s="29">
        <f t="shared" si="4"/>
        <v>0.00766203703703704</v>
      </c>
      <c r="I113" s="29">
        <f>F113-INDEX($F$4:$F$430,MATCH(D113,$D$4:$D$430,0))</f>
        <v>0.005925925925925932</v>
      </c>
    </row>
    <row r="114" spans="1:9" ht="15" customHeight="1">
      <c r="A114" s="28">
        <v>111</v>
      </c>
      <c r="B114" s="44" t="s">
        <v>168</v>
      </c>
      <c r="C114" s="32"/>
      <c r="D114" s="40" t="s">
        <v>53</v>
      </c>
      <c r="E114" s="39" t="s">
        <v>81</v>
      </c>
      <c r="F114" s="34">
        <v>0.02584490740740741</v>
      </c>
      <c r="G114" s="28" t="str">
        <f t="shared" si="3"/>
        <v>4.39/km</v>
      </c>
      <c r="H114" s="29">
        <f t="shared" si="4"/>
        <v>0.007812500000000003</v>
      </c>
      <c r="I114" s="29">
        <f>F114-INDEX($F$4:$F$430,MATCH(D114,$D$4:$D$430,0))</f>
        <v>0.004965277777777784</v>
      </c>
    </row>
    <row r="115" spans="1:9" ht="15" customHeight="1">
      <c r="A115" s="28">
        <v>112</v>
      </c>
      <c r="B115" s="44" t="s">
        <v>169</v>
      </c>
      <c r="C115" s="32"/>
      <c r="D115" s="40" t="s">
        <v>53</v>
      </c>
      <c r="E115" s="39" t="s">
        <v>24</v>
      </c>
      <c r="F115" s="34">
        <v>0.02585648148148148</v>
      </c>
      <c r="G115" s="28" t="str">
        <f t="shared" si="3"/>
        <v>4.39/km</v>
      </c>
      <c r="H115" s="29">
        <f t="shared" si="4"/>
        <v>0.007824074074074074</v>
      </c>
      <c r="I115" s="29">
        <f>F115-INDEX($F$4:$F$430,MATCH(D115,$D$4:$D$430,0))</f>
        <v>0.004976851851851854</v>
      </c>
    </row>
    <row r="116" spans="1:9" ht="15" customHeight="1">
      <c r="A116" s="28">
        <v>113</v>
      </c>
      <c r="B116" s="44" t="s">
        <v>170</v>
      </c>
      <c r="C116" s="32"/>
      <c r="D116" s="40" t="s">
        <v>134</v>
      </c>
      <c r="E116" s="39" t="s">
        <v>92</v>
      </c>
      <c r="F116" s="34">
        <v>0.025879629629629627</v>
      </c>
      <c r="G116" s="28" t="str">
        <f t="shared" si="3"/>
        <v>4.40/km</v>
      </c>
      <c r="H116" s="29">
        <f t="shared" si="4"/>
        <v>0.00784722222222222</v>
      </c>
      <c r="I116" s="29">
        <f>F116-INDEX($F$4:$F$430,MATCH(D116,$D$4:$D$430,0))</f>
        <v>0.0019675925925925937</v>
      </c>
    </row>
    <row r="117" spans="1:9" ht="15" customHeight="1">
      <c r="A117" s="28">
        <v>114</v>
      </c>
      <c r="B117" s="44" t="s">
        <v>171</v>
      </c>
      <c r="C117" s="32"/>
      <c r="D117" s="40" t="s">
        <v>45</v>
      </c>
      <c r="E117" s="39" t="s">
        <v>27</v>
      </c>
      <c r="F117" s="34">
        <v>0.026099537037037036</v>
      </c>
      <c r="G117" s="28" t="str">
        <f t="shared" si="3"/>
        <v>4.42/km</v>
      </c>
      <c r="H117" s="29">
        <f t="shared" si="4"/>
        <v>0.008067129629629629</v>
      </c>
      <c r="I117" s="29">
        <f>F117-INDEX($F$4:$F$430,MATCH(D117,$D$4:$D$430,0))</f>
        <v>0.005474537037037035</v>
      </c>
    </row>
    <row r="118" spans="1:9" ht="15" customHeight="1">
      <c r="A118" s="28">
        <v>115</v>
      </c>
      <c r="B118" s="44" t="s">
        <v>172</v>
      </c>
      <c r="C118" s="32"/>
      <c r="D118" s="40" t="s">
        <v>30</v>
      </c>
      <c r="E118" s="39" t="s">
        <v>24</v>
      </c>
      <c r="F118" s="34">
        <v>0.02619212962962963</v>
      </c>
      <c r="G118" s="28" t="str">
        <f t="shared" si="3"/>
        <v>4.43/km</v>
      </c>
      <c r="H118" s="29">
        <f t="shared" si="4"/>
        <v>0.008159722222222224</v>
      </c>
      <c r="I118" s="29">
        <f>F118-INDEX($F$4:$F$430,MATCH(D118,$D$4:$D$430,0))</f>
        <v>0.006423611111111116</v>
      </c>
    </row>
    <row r="119" spans="1:9" ht="15" customHeight="1">
      <c r="A119" s="28">
        <v>116</v>
      </c>
      <c r="B119" s="44" t="s">
        <v>173</v>
      </c>
      <c r="C119" s="32"/>
      <c r="D119" s="40" t="s">
        <v>134</v>
      </c>
      <c r="E119" s="39" t="s">
        <v>105</v>
      </c>
      <c r="F119" s="34">
        <v>0.02619212962962963</v>
      </c>
      <c r="G119" s="28" t="str">
        <f t="shared" si="3"/>
        <v>4.43/km</v>
      </c>
      <c r="H119" s="29">
        <f t="shared" si="4"/>
        <v>0.008159722222222224</v>
      </c>
      <c r="I119" s="29">
        <f>F119-INDEX($F$4:$F$430,MATCH(D119,$D$4:$D$430,0))</f>
        <v>0.0022800925925925974</v>
      </c>
    </row>
    <row r="120" spans="1:9" ht="15" customHeight="1">
      <c r="A120" s="28">
        <v>117</v>
      </c>
      <c r="B120" s="44" t="s">
        <v>174</v>
      </c>
      <c r="C120" s="32"/>
      <c r="D120" s="40" t="s">
        <v>13</v>
      </c>
      <c r="E120" s="39" t="s">
        <v>81</v>
      </c>
      <c r="F120" s="34">
        <v>0.026284722222222223</v>
      </c>
      <c r="G120" s="28" t="str">
        <f t="shared" si="3"/>
        <v>4.44/km</v>
      </c>
      <c r="H120" s="29">
        <f t="shared" si="4"/>
        <v>0.008252314814814816</v>
      </c>
      <c r="I120" s="29">
        <f>F120-INDEX($F$4:$F$430,MATCH(D120,$D$4:$D$430,0))</f>
        <v>0.008252314814814816</v>
      </c>
    </row>
    <row r="121" spans="1:9" ht="15" customHeight="1">
      <c r="A121" s="28">
        <v>118</v>
      </c>
      <c r="B121" s="44" t="s">
        <v>175</v>
      </c>
      <c r="C121" s="32"/>
      <c r="D121" s="40" t="s">
        <v>75</v>
      </c>
      <c r="E121" s="39" t="s">
        <v>176</v>
      </c>
      <c r="F121" s="34">
        <v>0.026354166666666668</v>
      </c>
      <c r="G121" s="28" t="str">
        <f t="shared" si="3"/>
        <v>4.45/km</v>
      </c>
      <c r="H121" s="29">
        <f t="shared" si="4"/>
        <v>0.008321759259259261</v>
      </c>
      <c r="I121" s="29">
        <f>F121-INDEX($F$4:$F$430,MATCH(D121,$D$4:$D$430,0))</f>
        <v>0.0042245370370370405</v>
      </c>
    </row>
    <row r="122" spans="1:9" ht="15" customHeight="1">
      <c r="A122" s="28">
        <v>119</v>
      </c>
      <c r="B122" s="44" t="s">
        <v>177</v>
      </c>
      <c r="C122" s="32"/>
      <c r="D122" s="40" t="s">
        <v>134</v>
      </c>
      <c r="E122" s="39" t="s">
        <v>178</v>
      </c>
      <c r="F122" s="34">
        <v>0.026504629629629628</v>
      </c>
      <c r="G122" s="28" t="str">
        <f t="shared" si="3"/>
        <v>4.46/km</v>
      </c>
      <c r="H122" s="29">
        <f t="shared" si="4"/>
        <v>0.008472222222222221</v>
      </c>
      <c r="I122" s="29">
        <f>F122-INDEX($F$4:$F$430,MATCH(D122,$D$4:$D$430,0))</f>
        <v>0.0025925925925925943</v>
      </c>
    </row>
    <row r="123" spans="1:9" ht="15" customHeight="1">
      <c r="A123" s="28">
        <v>120</v>
      </c>
      <c r="B123" s="44" t="s">
        <v>179</v>
      </c>
      <c r="C123" s="32"/>
      <c r="D123" s="40" t="s">
        <v>53</v>
      </c>
      <c r="E123" s="39" t="s">
        <v>96</v>
      </c>
      <c r="F123" s="34">
        <v>0.02659722222222222</v>
      </c>
      <c r="G123" s="28" t="str">
        <f t="shared" si="3"/>
        <v>4.47/km</v>
      </c>
      <c r="H123" s="29">
        <f t="shared" si="4"/>
        <v>0.008564814814814813</v>
      </c>
      <c r="I123" s="29">
        <f>F123-INDEX($F$4:$F$430,MATCH(D123,$D$4:$D$430,0))</f>
        <v>0.0057175925925925936</v>
      </c>
    </row>
    <row r="124" spans="1:9" ht="15" customHeight="1">
      <c r="A124" s="28">
        <v>121</v>
      </c>
      <c r="B124" s="44" t="s">
        <v>180</v>
      </c>
      <c r="C124" s="32"/>
      <c r="D124" s="40" t="s">
        <v>45</v>
      </c>
      <c r="E124" s="39" t="s">
        <v>107</v>
      </c>
      <c r="F124" s="34">
        <v>0.026620370370370374</v>
      </c>
      <c r="G124" s="28" t="str">
        <f t="shared" si="3"/>
        <v>4.48/km</v>
      </c>
      <c r="H124" s="29">
        <f t="shared" si="4"/>
        <v>0.008587962962962967</v>
      </c>
      <c r="I124" s="29">
        <f>F124-INDEX($F$4:$F$430,MATCH(D124,$D$4:$D$430,0))</f>
        <v>0.005995370370370373</v>
      </c>
    </row>
    <row r="125" spans="1:9" ht="15" customHeight="1">
      <c r="A125" s="28">
        <v>122</v>
      </c>
      <c r="B125" s="44" t="s">
        <v>181</v>
      </c>
      <c r="C125" s="32"/>
      <c r="D125" s="40" t="s">
        <v>50</v>
      </c>
      <c r="E125" s="39" t="s">
        <v>24</v>
      </c>
      <c r="F125" s="34">
        <v>0.026712962962962966</v>
      </c>
      <c r="G125" s="28" t="str">
        <f t="shared" si="3"/>
        <v>4.49/km</v>
      </c>
      <c r="H125" s="29">
        <f t="shared" si="4"/>
        <v>0.00868055555555556</v>
      </c>
      <c r="I125" s="29">
        <f>F125-INDEX($F$4:$F$430,MATCH(D125,$D$4:$D$430,0))</f>
        <v>0.00586805555555556</v>
      </c>
    </row>
    <row r="126" spans="1:9" ht="15" customHeight="1">
      <c r="A126" s="28">
        <v>123</v>
      </c>
      <c r="B126" s="44" t="s">
        <v>182</v>
      </c>
      <c r="C126" s="32"/>
      <c r="D126" s="40" t="s">
        <v>91</v>
      </c>
      <c r="E126" s="39" t="s">
        <v>31</v>
      </c>
      <c r="F126" s="34">
        <v>0.026712962962962966</v>
      </c>
      <c r="G126" s="28" t="str">
        <f t="shared" si="3"/>
        <v>4.49/km</v>
      </c>
      <c r="H126" s="29">
        <f t="shared" si="4"/>
        <v>0.00868055555555556</v>
      </c>
      <c r="I126" s="29">
        <f>F126-INDEX($F$4:$F$430,MATCH(D126,$D$4:$D$430,0))</f>
        <v>0.004247685185185188</v>
      </c>
    </row>
    <row r="127" spans="1:9" ht="15" customHeight="1">
      <c r="A127" s="28">
        <v>124</v>
      </c>
      <c r="B127" s="44" t="s">
        <v>183</v>
      </c>
      <c r="C127" s="32"/>
      <c r="D127" s="40" t="s">
        <v>75</v>
      </c>
      <c r="E127" s="39" t="s">
        <v>114</v>
      </c>
      <c r="F127" s="34">
        <v>0.026863425925925926</v>
      </c>
      <c r="G127" s="28" t="str">
        <f t="shared" si="3"/>
        <v>4.50/km</v>
      </c>
      <c r="H127" s="29">
        <f t="shared" si="4"/>
        <v>0.00883101851851852</v>
      </c>
      <c r="I127" s="29">
        <f>F127-INDEX($F$4:$F$430,MATCH(D127,$D$4:$D$430,0))</f>
        <v>0.0047337962962962984</v>
      </c>
    </row>
    <row r="128" spans="1:9" ht="15" customHeight="1">
      <c r="A128" s="28">
        <v>125</v>
      </c>
      <c r="B128" s="44" t="s">
        <v>184</v>
      </c>
      <c r="C128" s="32"/>
      <c r="D128" s="40" t="s">
        <v>50</v>
      </c>
      <c r="E128" s="39" t="s">
        <v>157</v>
      </c>
      <c r="F128" s="34">
        <v>0.026967592592592595</v>
      </c>
      <c r="G128" s="28" t="str">
        <f t="shared" si="3"/>
        <v>4.51/km</v>
      </c>
      <c r="H128" s="29">
        <f t="shared" si="4"/>
        <v>0.008935185185185188</v>
      </c>
      <c r="I128" s="29">
        <f>F128-INDEX($F$4:$F$430,MATCH(D128,$D$4:$D$430,0))</f>
        <v>0.006122685185185189</v>
      </c>
    </row>
    <row r="129" spans="1:9" ht="15" customHeight="1">
      <c r="A129" s="28">
        <v>126</v>
      </c>
      <c r="B129" s="44" t="s">
        <v>185</v>
      </c>
      <c r="C129" s="32"/>
      <c r="D129" s="40" t="s">
        <v>91</v>
      </c>
      <c r="E129" s="39" t="s">
        <v>51</v>
      </c>
      <c r="F129" s="34">
        <v>0.026967592592592595</v>
      </c>
      <c r="G129" s="28" t="str">
        <f t="shared" si="3"/>
        <v>4.51/km</v>
      </c>
      <c r="H129" s="29">
        <f t="shared" si="4"/>
        <v>0.008935185185185188</v>
      </c>
      <c r="I129" s="29">
        <f>F129-INDEX($F$4:$F$430,MATCH(D129,$D$4:$D$430,0))</f>
        <v>0.004502314814814817</v>
      </c>
    </row>
    <row r="130" spans="1:9" ht="15" customHeight="1">
      <c r="A130" s="28">
        <v>127</v>
      </c>
      <c r="B130" s="44" t="s">
        <v>186</v>
      </c>
      <c r="C130" s="32"/>
      <c r="D130" s="40" t="s">
        <v>50</v>
      </c>
      <c r="E130" s="39" t="s">
        <v>81</v>
      </c>
      <c r="F130" s="34">
        <v>0.027037037037037037</v>
      </c>
      <c r="G130" s="28" t="str">
        <f t="shared" si="3"/>
        <v>4.52/km</v>
      </c>
      <c r="H130" s="29">
        <f t="shared" si="4"/>
        <v>0.00900462962962963</v>
      </c>
      <c r="I130" s="29">
        <f>F130-INDEX($F$4:$F$430,MATCH(D130,$D$4:$D$430,0))</f>
        <v>0.006192129629629631</v>
      </c>
    </row>
    <row r="131" spans="1:9" ht="15" customHeight="1">
      <c r="A131" s="28">
        <v>128</v>
      </c>
      <c r="B131" s="44" t="s">
        <v>187</v>
      </c>
      <c r="C131" s="32"/>
      <c r="D131" s="40" t="s">
        <v>91</v>
      </c>
      <c r="E131" s="39" t="s">
        <v>100</v>
      </c>
      <c r="F131" s="34">
        <v>0.02711805555555555</v>
      </c>
      <c r="G131" s="28" t="str">
        <f t="shared" si="3"/>
        <v>4.53/km</v>
      </c>
      <c r="H131" s="29">
        <f t="shared" si="4"/>
        <v>0.009085648148148145</v>
      </c>
      <c r="I131" s="29">
        <f>F131-INDEX($F$4:$F$430,MATCH(D131,$D$4:$D$430,0))</f>
        <v>0.004652777777777773</v>
      </c>
    </row>
    <row r="132" spans="1:9" ht="15" customHeight="1">
      <c r="A132" s="28">
        <v>129</v>
      </c>
      <c r="B132" s="44" t="s">
        <v>188</v>
      </c>
      <c r="C132" s="32"/>
      <c r="D132" s="40" t="s">
        <v>30</v>
      </c>
      <c r="E132" s="39" t="s">
        <v>24</v>
      </c>
      <c r="F132" s="34">
        <v>0.027141203703703706</v>
      </c>
      <c r="G132" s="28" t="str">
        <f aca="true" t="shared" si="5" ref="G132:G160">TEXT(INT((HOUR(F132)*3600+MINUTE(F132)*60+SECOND(F132))/$I$2/60),"0")&amp;"."&amp;TEXT(MOD((HOUR(F132)*3600+MINUTE(F132)*60+SECOND(F132))/$I$2,60),"00")&amp;"/km"</f>
        <v>4.53/km</v>
      </c>
      <c r="H132" s="29">
        <f t="shared" si="4"/>
        <v>0.009108796296296299</v>
      </c>
      <c r="I132" s="29">
        <f>F132-INDEX($F$4:$F$430,MATCH(D132,$D$4:$D$430,0))</f>
        <v>0.0073726851851851904</v>
      </c>
    </row>
    <row r="133" spans="1:9" ht="15" customHeight="1">
      <c r="A133" s="28">
        <v>130</v>
      </c>
      <c r="B133" s="44" t="s">
        <v>189</v>
      </c>
      <c r="C133" s="32"/>
      <c r="D133" s="40" t="s">
        <v>30</v>
      </c>
      <c r="E133" s="39" t="s">
        <v>35</v>
      </c>
      <c r="F133" s="34">
        <v>0.027199074074074073</v>
      </c>
      <c r="G133" s="28" t="str">
        <f t="shared" si="5"/>
        <v>4.54/km</v>
      </c>
      <c r="H133" s="29">
        <f t="shared" si="4"/>
        <v>0.009166666666666667</v>
      </c>
      <c r="I133" s="29">
        <f>F133-INDEX($F$4:$F$430,MATCH(D133,$D$4:$D$430,0))</f>
        <v>0.007430555555555558</v>
      </c>
    </row>
    <row r="134" spans="1:9" ht="15" customHeight="1">
      <c r="A134" s="28">
        <v>131</v>
      </c>
      <c r="B134" s="44" t="s">
        <v>190</v>
      </c>
      <c r="C134" s="32"/>
      <c r="D134" s="40" t="s">
        <v>89</v>
      </c>
      <c r="E134" s="39" t="s">
        <v>24</v>
      </c>
      <c r="F134" s="34">
        <v>0.027268518518518515</v>
      </c>
      <c r="G134" s="28" t="str">
        <f t="shared" si="5"/>
        <v>4.55/km</v>
      </c>
      <c r="H134" s="29">
        <f t="shared" si="4"/>
        <v>0.009236111111111108</v>
      </c>
      <c r="I134" s="29">
        <f>F134-INDEX($F$4:$F$430,MATCH(D134,$D$4:$D$430,0))</f>
        <v>0.004837962962962961</v>
      </c>
    </row>
    <row r="135" spans="1:9" ht="15" customHeight="1">
      <c r="A135" s="28">
        <v>132</v>
      </c>
      <c r="B135" s="44" t="s">
        <v>191</v>
      </c>
      <c r="C135" s="32"/>
      <c r="D135" s="40" t="s">
        <v>50</v>
      </c>
      <c r="E135" s="39" t="s">
        <v>24</v>
      </c>
      <c r="F135" s="34">
        <v>0.02756944444444445</v>
      </c>
      <c r="G135" s="28" t="str">
        <f t="shared" si="5"/>
        <v>4.58/km</v>
      </c>
      <c r="H135" s="29">
        <f t="shared" si="4"/>
        <v>0.009537037037037042</v>
      </c>
      <c r="I135" s="29">
        <f>F135-INDEX($F$4:$F$430,MATCH(D135,$D$4:$D$430,0))</f>
        <v>0.006724537037037043</v>
      </c>
    </row>
    <row r="136" spans="1:9" ht="15" customHeight="1">
      <c r="A136" s="28">
        <v>133</v>
      </c>
      <c r="B136" s="44" t="s">
        <v>192</v>
      </c>
      <c r="C136" s="32"/>
      <c r="D136" s="40" t="s">
        <v>91</v>
      </c>
      <c r="E136" s="39" t="s">
        <v>193</v>
      </c>
      <c r="F136" s="34">
        <v>0.027615740740740743</v>
      </c>
      <c r="G136" s="28" t="str">
        <f t="shared" si="5"/>
        <v>4.58/km</v>
      </c>
      <c r="H136" s="29">
        <f t="shared" si="4"/>
        <v>0.009583333333333336</v>
      </c>
      <c r="I136" s="29">
        <f>F136-INDEX($F$4:$F$430,MATCH(D136,$D$4:$D$430,0))</f>
        <v>0.005150462962962964</v>
      </c>
    </row>
    <row r="137" spans="1:9" ht="15" customHeight="1">
      <c r="A137" s="16">
        <v>134</v>
      </c>
      <c r="B137" s="46" t="s">
        <v>194</v>
      </c>
      <c r="C137" s="35"/>
      <c r="D137" s="47" t="s">
        <v>53</v>
      </c>
      <c r="E137" s="48" t="s">
        <v>11</v>
      </c>
      <c r="F137" s="36">
        <v>0.027696759259259258</v>
      </c>
      <c r="G137" s="16" t="str">
        <f t="shared" si="5"/>
        <v>4.59/km</v>
      </c>
      <c r="H137" s="17">
        <f t="shared" si="4"/>
        <v>0.009664351851851851</v>
      </c>
      <c r="I137" s="17">
        <f>F137-INDEX($F$4:$F$430,MATCH(D137,$D$4:$D$430,0))</f>
        <v>0.006817129629629631</v>
      </c>
    </row>
    <row r="138" spans="1:9" ht="15" customHeight="1">
      <c r="A138" s="28">
        <v>135</v>
      </c>
      <c r="B138" s="44" t="s">
        <v>195</v>
      </c>
      <c r="C138" s="32"/>
      <c r="D138" s="40" t="s">
        <v>75</v>
      </c>
      <c r="E138" s="39" t="s">
        <v>27</v>
      </c>
      <c r="F138" s="34">
        <v>0.02773148148148148</v>
      </c>
      <c r="G138" s="28" t="str">
        <f t="shared" si="5"/>
        <v>4.60/km</v>
      </c>
      <c r="H138" s="29">
        <f t="shared" si="4"/>
        <v>0.009699074074074072</v>
      </c>
      <c r="I138" s="29">
        <f>F138-INDEX($F$4:$F$430,MATCH(D138,$D$4:$D$430,0))</f>
        <v>0.005601851851851851</v>
      </c>
    </row>
    <row r="139" spans="1:9" ht="15" customHeight="1">
      <c r="A139" s="28">
        <v>136</v>
      </c>
      <c r="B139" s="44" t="s">
        <v>196</v>
      </c>
      <c r="C139" s="32"/>
      <c r="D139" s="40" t="s">
        <v>89</v>
      </c>
      <c r="E139" s="39" t="s">
        <v>27</v>
      </c>
      <c r="F139" s="34">
        <v>0.027939814814814817</v>
      </c>
      <c r="G139" s="28" t="str">
        <f t="shared" si="5"/>
        <v>5.02/km</v>
      </c>
      <c r="H139" s="29">
        <f t="shared" si="4"/>
        <v>0.00990740740740741</v>
      </c>
      <c r="I139" s="29">
        <f>F139-INDEX($F$4:$F$430,MATCH(D139,$D$4:$D$430,0))</f>
        <v>0.005509259259259262</v>
      </c>
    </row>
    <row r="140" spans="1:9" ht="15" customHeight="1">
      <c r="A140" s="28">
        <v>137</v>
      </c>
      <c r="B140" s="44" t="s">
        <v>197</v>
      </c>
      <c r="C140" s="32"/>
      <c r="D140" s="40" t="s">
        <v>91</v>
      </c>
      <c r="E140" s="39" t="s">
        <v>92</v>
      </c>
      <c r="F140" s="34">
        <v>0.028252314814814813</v>
      </c>
      <c r="G140" s="28" t="str">
        <f t="shared" si="5"/>
        <v>5.05/km</v>
      </c>
      <c r="H140" s="29">
        <f t="shared" si="4"/>
        <v>0.010219907407407407</v>
      </c>
      <c r="I140" s="29">
        <f>F140-INDEX($F$4:$F$430,MATCH(D140,$D$4:$D$430,0))</f>
        <v>0.005787037037037035</v>
      </c>
    </row>
    <row r="141" spans="1:9" ht="15" customHeight="1">
      <c r="A141" s="28">
        <v>138</v>
      </c>
      <c r="B141" s="44" t="s">
        <v>198</v>
      </c>
      <c r="C141" s="32"/>
      <c r="D141" s="40" t="s">
        <v>91</v>
      </c>
      <c r="E141" s="39" t="s">
        <v>92</v>
      </c>
      <c r="F141" s="34">
        <v>0.02826388888888889</v>
      </c>
      <c r="G141" s="28" t="str">
        <f t="shared" si="5"/>
        <v>5.05/km</v>
      </c>
      <c r="H141" s="29">
        <f t="shared" si="4"/>
        <v>0.010231481481481484</v>
      </c>
      <c r="I141" s="29">
        <f>F141-INDEX($F$4:$F$430,MATCH(D141,$D$4:$D$430,0))</f>
        <v>0.005798611111111112</v>
      </c>
    </row>
    <row r="142" spans="1:9" ht="15" customHeight="1">
      <c r="A142" s="28">
        <v>139</v>
      </c>
      <c r="B142" s="44" t="s">
        <v>199</v>
      </c>
      <c r="C142" s="32"/>
      <c r="D142" s="40" t="s">
        <v>45</v>
      </c>
      <c r="E142" s="39" t="s">
        <v>200</v>
      </c>
      <c r="F142" s="34">
        <v>0.028587962962962964</v>
      </c>
      <c r="G142" s="28" t="str">
        <f t="shared" si="5"/>
        <v>5.09/km</v>
      </c>
      <c r="H142" s="29">
        <f t="shared" si="4"/>
        <v>0.010555555555555558</v>
      </c>
      <c r="I142" s="29">
        <f>F142-INDEX($F$4:$F$430,MATCH(D142,$D$4:$D$430,0))</f>
        <v>0.007962962962962963</v>
      </c>
    </row>
    <row r="143" spans="1:9" ht="15" customHeight="1">
      <c r="A143" s="28">
        <v>140</v>
      </c>
      <c r="B143" s="44" t="s">
        <v>201</v>
      </c>
      <c r="C143" s="32"/>
      <c r="D143" s="40" t="s">
        <v>53</v>
      </c>
      <c r="E143" s="39" t="s">
        <v>51</v>
      </c>
      <c r="F143" s="34">
        <v>0.028611111111111115</v>
      </c>
      <c r="G143" s="28" t="str">
        <f t="shared" si="5"/>
        <v>5.09/km</v>
      </c>
      <c r="H143" s="29">
        <f t="shared" si="4"/>
        <v>0.010578703703703708</v>
      </c>
      <c r="I143" s="29">
        <f>F143-INDEX($F$4:$F$430,MATCH(D143,$D$4:$D$430,0))</f>
        <v>0.0077314814814814885</v>
      </c>
    </row>
    <row r="144" spans="1:9" ht="15" customHeight="1">
      <c r="A144" s="28">
        <v>141</v>
      </c>
      <c r="B144" s="44" t="s">
        <v>202</v>
      </c>
      <c r="C144" s="32"/>
      <c r="D144" s="40" t="s">
        <v>91</v>
      </c>
      <c r="E144" s="39" t="s">
        <v>31</v>
      </c>
      <c r="F144" s="34">
        <v>0.028611111111111115</v>
      </c>
      <c r="G144" s="28" t="str">
        <f t="shared" si="5"/>
        <v>5.09/km</v>
      </c>
      <c r="H144" s="29">
        <f t="shared" si="4"/>
        <v>0.010578703703703708</v>
      </c>
      <c r="I144" s="29">
        <f>F144-INDEX($F$4:$F$430,MATCH(D144,$D$4:$D$430,0))</f>
        <v>0.0061458333333333365</v>
      </c>
    </row>
    <row r="145" spans="1:9" ht="15" customHeight="1">
      <c r="A145" s="28">
        <v>142</v>
      </c>
      <c r="B145" s="44" t="s">
        <v>203</v>
      </c>
      <c r="C145" s="32"/>
      <c r="D145" s="40" t="s">
        <v>45</v>
      </c>
      <c r="E145" s="39" t="s">
        <v>81</v>
      </c>
      <c r="F145" s="34">
        <v>0.028819444444444443</v>
      </c>
      <c r="G145" s="28" t="str">
        <f t="shared" si="5"/>
        <v>5.11/km</v>
      </c>
      <c r="H145" s="29">
        <f t="shared" si="4"/>
        <v>0.010787037037037036</v>
      </c>
      <c r="I145" s="29">
        <f>F145-INDEX($F$4:$F$430,MATCH(D145,$D$4:$D$430,0))</f>
        <v>0.008194444444444442</v>
      </c>
    </row>
    <row r="146" spans="1:9" ht="15" customHeight="1">
      <c r="A146" s="28">
        <v>143</v>
      </c>
      <c r="B146" s="44" t="s">
        <v>204</v>
      </c>
      <c r="C146" s="32"/>
      <c r="D146" s="40" t="s">
        <v>91</v>
      </c>
      <c r="E146" s="39" t="s">
        <v>205</v>
      </c>
      <c r="F146" s="34">
        <v>0.02888888888888889</v>
      </c>
      <c r="G146" s="28" t="str">
        <f t="shared" si="5"/>
        <v>5.12/km</v>
      </c>
      <c r="H146" s="29">
        <f t="shared" si="4"/>
        <v>0.010856481481481484</v>
      </c>
      <c r="I146" s="29">
        <f>F146-INDEX($F$4:$F$430,MATCH(D146,$D$4:$D$430,0))</f>
        <v>0.006423611111111113</v>
      </c>
    </row>
    <row r="147" spans="1:9" ht="15" customHeight="1">
      <c r="A147" s="28">
        <v>144</v>
      </c>
      <c r="B147" s="44" t="s">
        <v>206</v>
      </c>
      <c r="C147" s="32"/>
      <c r="D147" s="40" t="s">
        <v>91</v>
      </c>
      <c r="E147" s="39" t="s">
        <v>51</v>
      </c>
      <c r="F147" s="34">
        <v>0.02939814814814815</v>
      </c>
      <c r="G147" s="28" t="str">
        <f t="shared" si="5"/>
        <v>5.18/km</v>
      </c>
      <c r="H147" s="29">
        <f t="shared" si="4"/>
        <v>0.011365740740740742</v>
      </c>
      <c r="I147" s="29">
        <f>F147-INDEX($F$4:$F$430,MATCH(D147,$D$4:$D$430,0))</f>
        <v>0.0069328703703703705</v>
      </c>
    </row>
    <row r="148" spans="1:9" ht="15" customHeight="1">
      <c r="A148" s="28">
        <v>145</v>
      </c>
      <c r="B148" s="44" t="s">
        <v>207</v>
      </c>
      <c r="C148" s="32"/>
      <c r="D148" s="40" t="s">
        <v>75</v>
      </c>
      <c r="E148" s="39" t="s">
        <v>51</v>
      </c>
      <c r="F148" s="34">
        <v>0.02956018518518519</v>
      </c>
      <c r="G148" s="28" t="str">
        <f t="shared" si="5"/>
        <v>5.19/km</v>
      </c>
      <c r="H148" s="29">
        <f t="shared" si="4"/>
        <v>0.011527777777777783</v>
      </c>
      <c r="I148" s="29">
        <f>F148-INDEX($F$4:$F$430,MATCH(D148,$D$4:$D$430,0))</f>
        <v>0.007430555555555562</v>
      </c>
    </row>
    <row r="149" spans="1:9" ht="15" customHeight="1">
      <c r="A149" s="28">
        <v>146</v>
      </c>
      <c r="B149" s="44" t="s">
        <v>208</v>
      </c>
      <c r="C149" s="32"/>
      <c r="D149" s="40" t="s">
        <v>53</v>
      </c>
      <c r="E149" s="39" t="s">
        <v>159</v>
      </c>
      <c r="F149" s="34">
        <v>0.029699074074074072</v>
      </c>
      <c r="G149" s="28" t="str">
        <f t="shared" si="5"/>
        <v>5.21/km</v>
      </c>
      <c r="H149" s="29">
        <f t="shared" si="4"/>
        <v>0.011666666666666665</v>
      </c>
      <c r="I149" s="29">
        <f>F149-INDEX($F$4:$F$430,MATCH(D149,$D$4:$D$430,0))</f>
        <v>0.008819444444444446</v>
      </c>
    </row>
    <row r="150" spans="1:9" ht="15" customHeight="1">
      <c r="A150" s="28">
        <v>147</v>
      </c>
      <c r="B150" s="44" t="s">
        <v>209</v>
      </c>
      <c r="C150" s="32"/>
      <c r="D150" s="40" t="s">
        <v>50</v>
      </c>
      <c r="E150" s="39" t="s">
        <v>77</v>
      </c>
      <c r="F150" s="34">
        <v>0.02974537037037037</v>
      </c>
      <c r="G150" s="28" t="str">
        <f t="shared" si="5"/>
        <v>5.21/km</v>
      </c>
      <c r="H150" s="29">
        <f t="shared" si="4"/>
        <v>0.011712962962962963</v>
      </c>
      <c r="I150" s="29">
        <f>F150-INDEX($F$4:$F$430,MATCH(D150,$D$4:$D$430,0))</f>
        <v>0.008900462962962964</v>
      </c>
    </row>
    <row r="151" spans="1:9" ht="15" customHeight="1">
      <c r="A151" s="28">
        <v>148</v>
      </c>
      <c r="B151" s="44" t="s">
        <v>210</v>
      </c>
      <c r="C151" s="32"/>
      <c r="D151" s="40" t="s">
        <v>89</v>
      </c>
      <c r="E151" s="39" t="s">
        <v>17</v>
      </c>
      <c r="F151" s="34">
        <v>0.030162037037037032</v>
      </c>
      <c r="G151" s="28" t="str">
        <f t="shared" si="5"/>
        <v>5.26/km</v>
      </c>
      <c r="H151" s="29">
        <f t="shared" si="4"/>
        <v>0.012129629629629626</v>
      </c>
      <c r="I151" s="29">
        <f>F151-INDEX($F$4:$F$430,MATCH(D151,$D$4:$D$430,0))</f>
        <v>0.007731481481481478</v>
      </c>
    </row>
    <row r="152" spans="1:9" ht="15" customHeight="1">
      <c r="A152" s="28">
        <v>149</v>
      </c>
      <c r="B152" s="44" t="s">
        <v>211</v>
      </c>
      <c r="C152" s="32"/>
      <c r="D152" s="40" t="s">
        <v>91</v>
      </c>
      <c r="E152" s="39" t="s">
        <v>17</v>
      </c>
      <c r="F152" s="34">
        <v>0.030162037037037032</v>
      </c>
      <c r="G152" s="28" t="str">
        <f t="shared" si="5"/>
        <v>5.26/km</v>
      </c>
      <c r="H152" s="29">
        <f t="shared" si="4"/>
        <v>0.012129629629629626</v>
      </c>
      <c r="I152" s="29">
        <f>F152-INDEX($F$4:$F$430,MATCH(D152,$D$4:$D$430,0))</f>
        <v>0.007696759259259254</v>
      </c>
    </row>
    <row r="153" spans="1:9" ht="15" customHeight="1">
      <c r="A153" s="28">
        <v>150</v>
      </c>
      <c r="B153" s="44" t="s">
        <v>212</v>
      </c>
      <c r="C153" s="32"/>
      <c r="D153" s="40" t="s">
        <v>91</v>
      </c>
      <c r="E153" s="39" t="s">
        <v>213</v>
      </c>
      <c r="F153" s="34">
        <v>0.03027777777777778</v>
      </c>
      <c r="G153" s="28" t="str">
        <f t="shared" si="5"/>
        <v>5.27/km</v>
      </c>
      <c r="H153" s="29">
        <f t="shared" si="4"/>
        <v>0.012245370370370372</v>
      </c>
      <c r="I153" s="29">
        <f>F153-INDEX($F$4:$F$430,MATCH(D153,$D$4:$D$430,0))</f>
        <v>0.0078125</v>
      </c>
    </row>
    <row r="154" spans="1:9" ht="15" customHeight="1">
      <c r="A154" s="28">
        <v>151</v>
      </c>
      <c r="B154" s="44" t="s">
        <v>214</v>
      </c>
      <c r="C154" s="32"/>
      <c r="D154" s="40" t="s">
        <v>33</v>
      </c>
      <c r="E154" s="39" t="s">
        <v>215</v>
      </c>
      <c r="F154" s="34">
        <v>0.031828703703703706</v>
      </c>
      <c r="G154" s="28" t="str">
        <f t="shared" si="5"/>
        <v>5.44/km</v>
      </c>
      <c r="H154" s="29">
        <f t="shared" si="4"/>
        <v>0.0137962962962963</v>
      </c>
      <c r="I154" s="29">
        <f>F154-INDEX($F$4:$F$430,MATCH(D154,$D$4:$D$430,0))</f>
        <v>0.012025462962962967</v>
      </c>
    </row>
    <row r="155" spans="1:9" ht="15" customHeight="1">
      <c r="A155" s="28">
        <v>152</v>
      </c>
      <c r="B155" s="44" t="s">
        <v>216</v>
      </c>
      <c r="C155" s="32"/>
      <c r="D155" s="40" t="s">
        <v>91</v>
      </c>
      <c r="E155" s="39" t="s">
        <v>215</v>
      </c>
      <c r="F155" s="34">
        <v>0.031828703703703706</v>
      </c>
      <c r="G155" s="28" t="str">
        <f t="shared" si="5"/>
        <v>5.44/km</v>
      </c>
      <c r="H155" s="29">
        <f t="shared" si="4"/>
        <v>0.0137962962962963</v>
      </c>
      <c r="I155" s="29">
        <f>F155-INDEX($F$4:$F$430,MATCH(D155,$D$4:$D$430,0))</f>
        <v>0.009363425925925928</v>
      </c>
    </row>
    <row r="156" spans="1:9" ht="15" customHeight="1">
      <c r="A156" s="28">
        <v>153</v>
      </c>
      <c r="B156" s="44" t="s">
        <v>217</v>
      </c>
      <c r="C156" s="32"/>
      <c r="D156" s="40" t="s">
        <v>89</v>
      </c>
      <c r="E156" s="39" t="s">
        <v>72</v>
      </c>
      <c r="F156" s="34">
        <v>0.03228009259259259</v>
      </c>
      <c r="G156" s="28" t="str">
        <f t="shared" si="5"/>
        <v>5.49/km</v>
      </c>
      <c r="H156" s="29">
        <f t="shared" si="4"/>
        <v>0.014247685185185183</v>
      </c>
      <c r="I156" s="29">
        <f>F156-INDEX($F$4:$F$430,MATCH(D156,$D$4:$D$430,0))</f>
        <v>0.009849537037037035</v>
      </c>
    </row>
    <row r="157" spans="1:9" ht="15" customHeight="1">
      <c r="A157" s="28">
        <v>154</v>
      </c>
      <c r="B157" s="44" t="s">
        <v>218</v>
      </c>
      <c r="C157" s="32"/>
      <c r="D157" s="40" t="s">
        <v>13</v>
      </c>
      <c r="E157" s="39" t="s">
        <v>81</v>
      </c>
      <c r="F157" s="40" t="s">
        <v>219</v>
      </c>
      <c r="G157" s="28" t="str">
        <f t="shared" si="5"/>
        <v>5.58/km</v>
      </c>
      <c r="H157" s="29">
        <f t="shared" si="4"/>
        <v>0.015115740740740742</v>
      </c>
      <c r="I157" s="29">
        <f>F157-INDEX($F$4:$F$430,MATCH(D157,$D$4:$D$430,0))</f>
        <v>0.015115740740740742</v>
      </c>
    </row>
    <row r="158" spans="1:9" ht="15" customHeight="1">
      <c r="A158" s="16">
        <v>155</v>
      </c>
      <c r="B158" s="46" t="s">
        <v>220</v>
      </c>
      <c r="C158" s="35"/>
      <c r="D158" s="47" t="s">
        <v>45</v>
      </c>
      <c r="E158" s="48" t="s">
        <v>11</v>
      </c>
      <c r="F158" s="47" t="s">
        <v>221</v>
      </c>
      <c r="G158" s="16" t="str">
        <f t="shared" si="5"/>
        <v>7.06/km</v>
      </c>
      <c r="H158" s="17">
        <f>F158-$F$4</f>
        <v>0.02136574074074074</v>
      </c>
      <c r="I158" s="17">
        <f>F158-INDEX($F$4:$F$430,MATCH(D158,$D$4:$D$430,0))</f>
        <v>0.018773148148148146</v>
      </c>
    </row>
    <row r="159" spans="1:9" ht="15" customHeight="1">
      <c r="A159" s="16">
        <v>156</v>
      </c>
      <c r="B159" s="46" t="s">
        <v>222</v>
      </c>
      <c r="C159" s="35"/>
      <c r="D159" s="47" t="s">
        <v>91</v>
      </c>
      <c r="E159" s="48" t="s">
        <v>11</v>
      </c>
      <c r="F159" s="47" t="s">
        <v>223</v>
      </c>
      <c r="G159" s="16" t="str">
        <f t="shared" si="5"/>
        <v>7.13/km</v>
      </c>
      <c r="H159" s="17">
        <f>F159-$F$4</f>
        <v>0.022060185185185183</v>
      </c>
      <c r="I159" s="17">
        <f>F159-INDEX($F$4:$F$430,MATCH(D159,$D$4:$D$430,0))</f>
        <v>0.01762731481481481</v>
      </c>
    </row>
    <row r="160" spans="1:9" ht="15" customHeight="1">
      <c r="A160" s="15">
        <v>157</v>
      </c>
      <c r="B160" s="45" t="s">
        <v>224</v>
      </c>
      <c r="C160" s="33"/>
      <c r="D160" s="42" t="s">
        <v>75</v>
      </c>
      <c r="E160" s="41" t="s">
        <v>159</v>
      </c>
      <c r="F160" s="42" t="s">
        <v>225</v>
      </c>
      <c r="G160" s="15" t="str">
        <f t="shared" si="5"/>
        <v>7.15/km</v>
      </c>
      <c r="H160" s="30">
        <f>F160-$F$4</f>
        <v>0.022245370370370374</v>
      </c>
      <c r="I160" s="30">
        <f>F160-INDEX($F$4:$F$430,MATCH(D160,$D$4:$D$430,0))</f>
        <v>0.018148148148148153</v>
      </c>
    </row>
  </sheetData>
  <autoFilter ref="A3:I16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pane ySplit="3" topLeftCell="BM4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1" t="str">
        <f>Individuale!A1</f>
        <v>Trofeo Cross dei Cimini 14ª edizione</v>
      </c>
      <c r="B1" s="22"/>
      <c r="C1" s="23"/>
    </row>
    <row r="2" spans="1:3" ht="33" customHeight="1">
      <c r="A2" s="24" t="str">
        <f>Individuale!A2&amp;" km. "&amp;Individuale!I2</f>
        <v>Canepina (VT) Italia - Sabato 30/07/2011 km. 8</v>
      </c>
      <c r="B2" s="25"/>
      <c r="C2" s="26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4">
        <v>1</v>
      </c>
      <c r="B4" s="49" t="s">
        <v>24</v>
      </c>
      <c r="C4" s="50">
        <v>17</v>
      </c>
    </row>
    <row r="5" spans="1:3" ht="15" customHeight="1">
      <c r="A5" s="28">
        <v>2</v>
      </c>
      <c r="B5" s="51" t="s">
        <v>31</v>
      </c>
      <c r="C5" s="52">
        <v>17</v>
      </c>
    </row>
    <row r="6" spans="1:3" ht="15" customHeight="1">
      <c r="A6" s="28">
        <v>3</v>
      </c>
      <c r="B6" s="51" t="s">
        <v>51</v>
      </c>
      <c r="C6" s="52">
        <v>15</v>
      </c>
    </row>
    <row r="7" spans="1:3" ht="15" customHeight="1">
      <c r="A7" s="28">
        <v>4</v>
      </c>
      <c r="B7" s="51" t="s">
        <v>17</v>
      </c>
      <c r="C7" s="52">
        <v>15</v>
      </c>
    </row>
    <row r="8" spans="1:3" ht="15" customHeight="1">
      <c r="A8" s="28">
        <v>5</v>
      </c>
      <c r="B8" s="51" t="s">
        <v>27</v>
      </c>
      <c r="C8" s="52">
        <v>11</v>
      </c>
    </row>
    <row r="9" spans="1:3" ht="15" customHeight="1">
      <c r="A9" s="28">
        <v>6</v>
      </c>
      <c r="B9" s="51" t="s">
        <v>81</v>
      </c>
      <c r="C9" s="52">
        <v>11</v>
      </c>
    </row>
    <row r="10" spans="1:3" ht="15" customHeight="1">
      <c r="A10" s="16">
        <v>7</v>
      </c>
      <c r="B10" s="54" t="s">
        <v>11</v>
      </c>
      <c r="C10" s="55">
        <v>7</v>
      </c>
    </row>
    <row r="11" spans="1:3" ht="15" customHeight="1">
      <c r="A11" s="28">
        <v>8</v>
      </c>
      <c r="B11" s="51" t="s">
        <v>96</v>
      </c>
      <c r="C11" s="52">
        <v>6</v>
      </c>
    </row>
    <row r="12" spans="1:3" ht="15" customHeight="1">
      <c r="A12" s="28">
        <v>9</v>
      </c>
      <c r="B12" s="51" t="s">
        <v>39</v>
      </c>
      <c r="C12" s="52">
        <v>5</v>
      </c>
    </row>
    <row r="13" spans="1:3" ht="15" customHeight="1">
      <c r="A13" s="28">
        <v>10</v>
      </c>
      <c r="B13" s="51" t="s">
        <v>92</v>
      </c>
      <c r="C13" s="52">
        <v>4</v>
      </c>
    </row>
    <row r="14" spans="1:3" ht="15" customHeight="1">
      <c r="A14" s="28">
        <v>11</v>
      </c>
      <c r="B14" s="51" t="s">
        <v>35</v>
      </c>
      <c r="C14" s="52">
        <v>4</v>
      </c>
    </row>
    <row r="15" spans="1:3" ht="15" customHeight="1">
      <c r="A15" s="28">
        <v>12</v>
      </c>
      <c r="B15" s="51" t="s">
        <v>72</v>
      </c>
      <c r="C15" s="52">
        <v>4</v>
      </c>
    </row>
    <row r="16" spans="1:3" ht="15" customHeight="1">
      <c r="A16" s="28">
        <v>13</v>
      </c>
      <c r="B16" s="51" t="s">
        <v>77</v>
      </c>
      <c r="C16" s="52">
        <v>3</v>
      </c>
    </row>
    <row r="17" spans="1:3" ht="15" customHeight="1">
      <c r="A17" s="28">
        <v>14</v>
      </c>
      <c r="B17" s="51" t="s">
        <v>105</v>
      </c>
      <c r="C17" s="52">
        <v>3</v>
      </c>
    </row>
    <row r="18" spans="1:3" ht="15" customHeight="1">
      <c r="A18" s="28">
        <v>15</v>
      </c>
      <c r="B18" s="51" t="s">
        <v>159</v>
      </c>
      <c r="C18" s="52">
        <v>3</v>
      </c>
    </row>
    <row r="19" spans="1:3" ht="15" customHeight="1">
      <c r="A19" s="28">
        <v>16</v>
      </c>
      <c r="B19" s="51" t="s">
        <v>47</v>
      </c>
      <c r="C19" s="52">
        <v>3</v>
      </c>
    </row>
    <row r="20" spans="1:3" ht="15" customHeight="1">
      <c r="A20" s="28">
        <v>17</v>
      </c>
      <c r="B20" s="51" t="s">
        <v>215</v>
      </c>
      <c r="C20" s="52">
        <v>2</v>
      </c>
    </row>
    <row r="21" spans="1:3" ht="15" customHeight="1">
      <c r="A21" s="28">
        <v>18</v>
      </c>
      <c r="B21" s="51" t="s">
        <v>114</v>
      </c>
      <c r="C21" s="52">
        <v>2</v>
      </c>
    </row>
    <row r="22" spans="1:3" ht="15" customHeight="1">
      <c r="A22" s="28">
        <v>19</v>
      </c>
      <c r="B22" s="51" t="s">
        <v>100</v>
      </c>
      <c r="C22" s="52">
        <v>2</v>
      </c>
    </row>
    <row r="23" spans="1:3" ht="15" customHeight="1">
      <c r="A23" s="28">
        <v>20</v>
      </c>
      <c r="B23" s="51" t="s">
        <v>84</v>
      </c>
      <c r="C23" s="52">
        <v>2</v>
      </c>
    </row>
    <row r="24" spans="1:3" ht="15" customHeight="1">
      <c r="A24" s="28">
        <v>21</v>
      </c>
      <c r="B24" s="51" t="s">
        <v>107</v>
      </c>
      <c r="C24" s="52">
        <v>2</v>
      </c>
    </row>
    <row r="25" spans="1:3" ht="15" customHeight="1">
      <c r="A25" s="28">
        <v>22</v>
      </c>
      <c r="B25" s="51" t="s">
        <v>157</v>
      </c>
      <c r="C25" s="52">
        <v>2</v>
      </c>
    </row>
    <row r="26" spans="1:3" ht="15" customHeight="1">
      <c r="A26" s="28">
        <v>23</v>
      </c>
      <c r="B26" s="51" t="s">
        <v>41</v>
      </c>
      <c r="C26" s="52">
        <v>2</v>
      </c>
    </row>
    <row r="27" spans="1:3" ht="15" customHeight="1">
      <c r="A27" s="28">
        <v>24</v>
      </c>
      <c r="B27" s="51" t="s">
        <v>102</v>
      </c>
      <c r="C27" s="52">
        <v>1</v>
      </c>
    </row>
    <row r="28" spans="1:3" ht="15" customHeight="1">
      <c r="A28" s="28">
        <v>25</v>
      </c>
      <c r="B28" s="51" t="s">
        <v>138</v>
      </c>
      <c r="C28" s="52">
        <v>1</v>
      </c>
    </row>
    <row r="29" spans="1:3" ht="15" customHeight="1">
      <c r="A29" s="28">
        <v>26</v>
      </c>
      <c r="B29" s="51" t="s">
        <v>200</v>
      </c>
      <c r="C29" s="52">
        <v>1</v>
      </c>
    </row>
    <row r="30" spans="1:3" ht="15" customHeight="1">
      <c r="A30" s="28">
        <v>27</v>
      </c>
      <c r="B30" s="51" t="s">
        <v>128</v>
      </c>
      <c r="C30" s="52">
        <v>1</v>
      </c>
    </row>
    <row r="31" spans="1:3" ht="15" customHeight="1">
      <c r="A31" s="28">
        <v>28</v>
      </c>
      <c r="B31" s="51" t="s">
        <v>213</v>
      </c>
      <c r="C31" s="52">
        <v>1</v>
      </c>
    </row>
    <row r="32" spans="1:3" ht="15" customHeight="1">
      <c r="A32" s="28">
        <v>29</v>
      </c>
      <c r="B32" s="51" t="s">
        <v>176</v>
      </c>
      <c r="C32" s="52">
        <v>1</v>
      </c>
    </row>
    <row r="33" spans="1:3" ht="15" customHeight="1">
      <c r="A33" s="28">
        <v>30</v>
      </c>
      <c r="B33" s="51" t="s">
        <v>21</v>
      </c>
      <c r="C33" s="52">
        <v>1</v>
      </c>
    </row>
    <row r="34" spans="1:3" ht="15" customHeight="1">
      <c r="A34" s="28">
        <v>31</v>
      </c>
      <c r="B34" s="51" t="s">
        <v>37</v>
      </c>
      <c r="C34" s="52">
        <v>1</v>
      </c>
    </row>
    <row r="35" spans="1:3" ht="15" customHeight="1">
      <c r="A35" s="28">
        <v>32</v>
      </c>
      <c r="B35" s="51" t="s">
        <v>178</v>
      </c>
      <c r="C35" s="52">
        <v>1</v>
      </c>
    </row>
    <row r="36" spans="1:3" ht="15" customHeight="1">
      <c r="A36" s="28">
        <v>33</v>
      </c>
      <c r="B36" s="51" t="s">
        <v>205</v>
      </c>
      <c r="C36" s="52">
        <v>1</v>
      </c>
    </row>
    <row r="37" spans="1:3" ht="15" customHeight="1">
      <c r="A37" s="28">
        <v>34</v>
      </c>
      <c r="B37" s="51" t="s">
        <v>166</v>
      </c>
      <c r="C37" s="52">
        <v>1</v>
      </c>
    </row>
    <row r="38" spans="1:3" ht="15" customHeight="1">
      <c r="A38" s="28">
        <v>35</v>
      </c>
      <c r="B38" s="51" t="s">
        <v>193</v>
      </c>
      <c r="C38" s="52">
        <v>1</v>
      </c>
    </row>
    <row r="39" spans="1:3" ht="15" customHeight="1">
      <c r="A39" s="28">
        <v>36</v>
      </c>
      <c r="B39" s="51" t="s">
        <v>122</v>
      </c>
      <c r="C39" s="52">
        <v>1</v>
      </c>
    </row>
    <row r="40" spans="1:3" ht="15" customHeight="1">
      <c r="A40" s="28">
        <v>37</v>
      </c>
      <c r="B40" s="51" t="s">
        <v>98</v>
      </c>
      <c r="C40" s="52">
        <v>1</v>
      </c>
    </row>
    <row r="41" spans="1:3" ht="15" customHeight="1">
      <c r="A41" s="15">
        <v>38</v>
      </c>
      <c r="B41" s="18" t="s">
        <v>14</v>
      </c>
      <c r="C41" s="53">
        <v>1</v>
      </c>
    </row>
    <row r="42" ht="12.75">
      <c r="C42" s="2">
        <f>SUM(C4:C41)</f>
        <v>157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2011-08-17T12:58:13Z</dcterms:modified>
  <cp:category/>
  <cp:version/>
  <cp:contentType/>
  <cp:contentStatus/>
</cp:coreProperties>
</file>