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'Individuale'!$A$3:$I$99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<sst xmlns="http://schemas.openxmlformats.org/spreadsheetml/2006/main" count="432" uniqueCount="227">
  <si>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</si>
  <si>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</si>
  <si>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</si>
  <si>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</si>
  <si>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</si>
  <si>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</si>
  <si>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</si>
  <si>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</si>
  <si>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</si>
  <si>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</si>
  <si>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</si>
  <si>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M35</t>
  </si>
  <si>
    <t>M60</t>
  </si>
  <si>
    <t>M40</t>
  </si>
  <si>
    <t>M45</t>
  </si>
  <si>
    <t>M55</t>
  </si>
  <si>
    <t>M50</t>
  </si>
  <si>
    <t>Lamiri</t>
  </si>
  <si>
    <t>Mahmmed</t>
  </si>
  <si>
    <t>ASS. Ecomaratona dei Marsi</t>
  </si>
  <si>
    <t>Atl. Centrale H2S</t>
  </si>
  <si>
    <t>Pinardi</t>
  </si>
  <si>
    <t>Walter</t>
  </si>
  <si>
    <t>G.S. Marsica Avezzano</t>
  </si>
  <si>
    <t>Nuccitelli</t>
  </si>
  <si>
    <t>Gianluca</t>
  </si>
  <si>
    <t>Podistica Luco dei marsi</t>
  </si>
  <si>
    <t>Ippoliti</t>
  </si>
  <si>
    <t>Opoa Plus Ultra</t>
  </si>
  <si>
    <t>Iacobacci</t>
  </si>
  <si>
    <t>Mario</t>
  </si>
  <si>
    <t>Runners Club dei Marsi</t>
  </si>
  <si>
    <t>Bisegna</t>
  </si>
  <si>
    <t>Massimiliano</t>
  </si>
  <si>
    <t>Savina</t>
  </si>
  <si>
    <t>Fabio</t>
  </si>
  <si>
    <t>Foot Works Roma</t>
  </si>
  <si>
    <t>Buongiovanni</t>
  </si>
  <si>
    <t>Danilo</t>
  </si>
  <si>
    <t>Todisco</t>
  </si>
  <si>
    <t>Davide</t>
  </si>
  <si>
    <t>Lisciani</t>
  </si>
  <si>
    <t>Gabriele</t>
  </si>
  <si>
    <t>Podistica Avezzano</t>
  </si>
  <si>
    <t>Elisa</t>
  </si>
  <si>
    <t>F30-39</t>
  </si>
  <si>
    <t>Petrei</t>
  </si>
  <si>
    <t>Virginia</t>
  </si>
  <si>
    <t>Atletica Teramo</t>
  </si>
  <si>
    <t>Sabri</t>
  </si>
  <si>
    <t>Raduan</t>
  </si>
  <si>
    <t>Atletica Lagos dei Marsi</t>
  </si>
  <si>
    <t>Massimiani</t>
  </si>
  <si>
    <t>Gaetano</t>
  </si>
  <si>
    <t>Bianchi</t>
  </si>
  <si>
    <t>Antonio</t>
  </si>
  <si>
    <t>Campanelli</t>
  </si>
  <si>
    <t>Domenico</t>
  </si>
  <si>
    <t>Francesco</t>
  </si>
  <si>
    <t>Fasciani</t>
  </si>
  <si>
    <t>Emilio</t>
  </si>
  <si>
    <t>Stati</t>
  </si>
  <si>
    <t>Ranfone</t>
  </si>
  <si>
    <t>Giovanni</t>
  </si>
  <si>
    <t>Gaetani</t>
  </si>
  <si>
    <t>Pagliaro</t>
  </si>
  <si>
    <t>Nunzio</t>
  </si>
  <si>
    <t>Libero</t>
  </si>
  <si>
    <t>Croce</t>
  </si>
  <si>
    <t>Luigi</t>
  </si>
  <si>
    <t>M65</t>
  </si>
  <si>
    <t>GS Celano</t>
  </si>
  <si>
    <t>Piperni</t>
  </si>
  <si>
    <t>Enrico</t>
  </si>
  <si>
    <t>Paponetti</t>
  </si>
  <si>
    <t>Cesira</t>
  </si>
  <si>
    <t>Fernando</t>
  </si>
  <si>
    <t>Oriana</t>
  </si>
  <si>
    <t>F40-49</t>
  </si>
  <si>
    <t>Bassi</t>
  </si>
  <si>
    <t>Costantino</t>
  </si>
  <si>
    <t>Giuseppe</t>
  </si>
  <si>
    <t>Di Salvatore</t>
  </si>
  <si>
    <t>Alvise</t>
  </si>
  <si>
    <t>De Angelis</t>
  </si>
  <si>
    <t>Remo</t>
  </si>
  <si>
    <t>M70</t>
  </si>
  <si>
    <t>Asci</t>
  </si>
  <si>
    <t>Sante</t>
  </si>
  <si>
    <t>Olivieri</t>
  </si>
  <si>
    <t>Guerrino</t>
  </si>
  <si>
    <t>Zarini</t>
  </si>
  <si>
    <t>Ermanno</t>
  </si>
  <si>
    <t>Fantozzi</t>
  </si>
  <si>
    <t>Petricola</t>
  </si>
  <si>
    <t>Sandrina</t>
  </si>
  <si>
    <t>F60 e oltre</t>
  </si>
  <si>
    <t>ASD Forza Maggiore</t>
  </si>
  <si>
    <t>Lettieri</t>
  </si>
  <si>
    <t>Carolina</t>
  </si>
  <si>
    <t>F50-59</t>
  </si>
  <si>
    <t>Longo</t>
  </si>
  <si>
    <t>Paolo</t>
  </si>
  <si>
    <t>Alessandra</t>
  </si>
  <si>
    <t>GP Amatori Teramo</t>
  </si>
  <si>
    <t>Ranieri</t>
  </si>
  <si>
    <t>Gianluigi</t>
  </si>
  <si>
    <t>Dimensione verticale</t>
  </si>
  <si>
    <t>Evangelista</t>
  </si>
  <si>
    <t>Lusi</t>
  </si>
  <si>
    <t>Denis</t>
  </si>
  <si>
    <t>Rossini</t>
  </si>
  <si>
    <t>Tibur Ecotrail</t>
  </si>
  <si>
    <t>Felli</t>
  </si>
  <si>
    <t>Massimo</t>
  </si>
  <si>
    <t>Michele</t>
  </si>
  <si>
    <t>De angelis</t>
  </si>
  <si>
    <t>Trinchini</t>
  </si>
  <si>
    <t>Diego</t>
  </si>
  <si>
    <t>Fabrizio</t>
  </si>
  <si>
    <t>Antonelli</t>
  </si>
  <si>
    <t>Paola</t>
  </si>
  <si>
    <t>D'Andrea</t>
  </si>
  <si>
    <t>INiX Sport</t>
  </si>
  <si>
    <t>Podistica Cepagatti</t>
  </si>
  <si>
    <t>Faieta</t>
  </si>
  <si>
    <t>Dario</t>
  </si>
  <si>
    <t>Chiulli</t>
  </si>
  <si>
    <t>Gianni</t>
  </si>
  <si>
    <t>Liberati</t>
  </si>
  <si>
    <t>Settevendemmie</t>
  </si>
  <si>
    <t>Di maggio</t>
  </si>
  <si>
    <t>Benedetto</t>
  </si>
  <si>
    <t>Giorgio</t>
  </si>
  <si>
    <t>M75</t>
  </si>
  <si>
    <t>Pagnani</t>
  </si>
  <si>
    <t>Angela</t>
  </si>
  <si>
    <t>Mirko</t>
  </si>
  <si>
    <t>Antonello</t>
  </si>
  <si>
    <t>Perrotta</t>
  </si>
  <si>
    <t>Umberto</t>
  </si>
  <si>
    <t>Perrozzi</t>
  </si>
  <si>
    <t>Gianfranco</t>
  </si>
  <si>
    <t>Martini</t>
  </si>
  <si>
    <t>Giampiero</t>
  </si>
  <si>
    <t>Lancia</t>
  </si>
  <si>
    <t>Censorio</t>
  </si>
  <si>
    <t>Romina</t>
  </si>
  <si>
    <t>Patrizia</t>
  </si>
  <si>
    <t>Amabrini</t>
  </si>
  <si>
    <t>TM23</t>
  </si>
  <si>
    <t>Baldassarre</t>
  </si>
  <si>
    <t>Guido</t>
  </si>
  <si>
    <t>Marconi</t>
  </si>
  <si>
    <t>Running Evolution Colonna</t>
  </si>
  <si>
    <t>Cherkaoui</t>
  </si>
  <si>
    <t>Laalami</t>
  </si>
  <si>
    <t>Radio città Futura</t>
  </si>
  <si>
    <t>El Makhrout</t>
  </si>
  <si>
    <t>Pecce</t>
  </si>
  <si>
    <t>Macale</t>
  </si>
  <si>
    <t>free runners lariano</t>
  </si>
  <si>
    <t>Angelozzi</t>
  </si>
  <si>
    <t>Mose'</t>
  </si>
  <si>
    <t>GP Montorio</t>
  </si>
  <si>
    <t>Nardone</t>
  </si>
  <si>
    <t>Matteo</t>
  </si>
  <si>
    <t>Aprocis Runners Team</t>
  </si>
  <si>
    <t>Pansini</t>
  </si>
  <si>
    <t>D'Orsi</t>
  </si>
  <si>
    <t>Antonietta</t>
  </si>
  <si>
    <t>Atl. Training Cassino</t>
  </si>
  <si>
    <t>Fernicola</t>
  </si>
  <si>
    <t>Atletica Abruzzo AQ</t>
  </si>
  <si>
    <t>Franceschini</t>
  </si>
  <si>
    <t>Fiorini</t>
  </si>
  <si>
    <t>Felice</t>
  </si>
  <si>
    <t>Vecchio</t>
  </si>
  <si>
    <t>F18-29</t>
  </si>
  <si>
    <t>Cus Cassino</t>
  </si>
  <si>
    <t>Vicoli</t>
  </si>
  <si>
    <t>Antonio tiziano</t>
  </si>
  <si>
    <t>Pod. San Salvo</t>
  </si>
  <si>
    <t>Di natale</t>
  </si>
  <si>
    <t>Simpilcio</t>
  </si>
  <si>
    <t>Marziale</t>
  </si>
  <si>
    <t>Andrea</t>
  </si>
  <si>
    <t>Tribù Frentana</t>
  </si>
  <si>
    <t>Nasuti</t>
  </si>
  <si>
    <t>Passucci</t>
  </si>
  <si>
    <t>Silvio</t>
  </si>
  <si>
    <t>Bonifaci</t>
  </si>
  <si>
    <t>Alessio</t>
  </si>
  <si>
    <t>Tivoli Marathon</t>
  </si>
  <si>
    <t>Di Fabio</t>
  </si>
  <si>
    <t>Di Carlantonio</t>
  </si>
  <si>
    <t>Adelina</t>
  </si>
  <si>
    <t>Amicozzi</t>
  </si>
  <si>
    <t>Asd Ecoroscetta</t>
  </si>
  <si>
    <t>Filippo</t>
  </si>
  <si>
    <t>Di paolo</t>
  </si>
  <si>
    <t>Lorenza</t>
  </si>
  <si>
    <t>Salustri</t>
  </si>
  <si>
    <t>Francesca</t>
  </si>
  <si>
    <t>Bonaccorso</t>
  </si>
  <si>
    <t>Atletica Villa Aurelia</t>
  </si>
  <si>
    <t>Biasini</t>
  </si>
  <si>
    <t>Valerio</t>
  </si>
  <si>
    <t>Ferri</t>
  </si>
  <si>
    <t>Rosato</t>
  </si>
  <si>
    <t>Mennea</t>
  </si>
  <si>
    <t>Rocco</t>
  </si>
  <si>
    <t>Polsinelli</t>
  </si>
  <si>
    <t>Anna Felicita</t>
  </si>
  <si>
    <t>Robledo</t>
  </si>
  <si>
    <t>Ruiz raul</t>
  </si>
  <si>
    <t>GS Bancari Romani</t>
  </si>
  <si>
    <t>Emanuela</t>
  </si>
  <si>
    <t>Davino</t>
  </si>
  <si>
    <t>D'Orsogna</t>
  </si>
  <si>
    <t>Di Battista</t>
  </si>
  <si>
    <t>Vigo</t>
  </si>
  <si>
    <t>Mariani</t>
  </si>
  <si>
    <t>Maggiore Sport Club</t>
  </si>
  <si>
    <t>Aimola</t>
  </si>
  <si>
    <t>Cross country Memorial Lustri Sergio</t>
  </si>
  <si>
    <t>Capistrello (AQ) Italia - Domenica 14/08/2011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</si>
</sst>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5" fillId="3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21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9" t="s">
        <v>225</v>
      </c>
      <c r="B1" s="19"/>
      <c r="C1" s="19"/>
      <c r="D1" s="19"/>
      <c r="E1" s="19"/>
      <c r="F1" s="19"/>
      <c r="G1" s="19"/>
      <c r="H1" s="19"/>
      <c r="I1" s="19"/>
    </row>
    <row r="2" spans="1:9" ht="24.75" customHeight="1">
      <c r="A2" s="28" t="s">
        <v>226</v>
      </c>
      <c r="B2" s="28"/>
      <c r="C2" s="28"/>
      <c r="D2" s="28"/>
      <c r="E2" s="28"/>
      <c r="F2" s="28"/>
      <c r="G2" s="28"/>
      <c r="H2" s="3" t="s">
        <v>0</v>
      </c>
      <c r="I2" s="4">
        <v>10</v>
      </c>
    </row>
    <row r="3" spans="1:9" ht="37.5" customHeight="1">
      <c r="A3" s="22" t="s">
        <v>1</v>
      </c>
      <c r="B3" s="23" t="s">
        <v>2</v>
      </c>
      <c r="C3" s="24" t="s">
        <v>3</v>
      </c>
      <c r="D3" s="24" t="s">
        <v>4</v>
      </c>
      <c r="E3" s="25" t="s">
        <v>5</v>
      </c>
      <c r="F3" s="26" t="s">
        <v>6</v>
      </c>
      <c r="G3" s="26" t="s">
        <v>7</v>
      </c>
      <c r="H3" s="27" t="s">
        <v>8</v>
      </c>
      <c r="I3" s="27" t="s">
        <v>9</v>
      </c>
    </row>
    <row r="4" spans="1:9" s="6" customFormat="1" ht="15" customHeight="1">
      <c r="A4" s="10">
        <v>1</v>
      </c>
      <c r="B4" s="32" t="s">
        <v>155</v>
      </c>
      <c r="C4" s="32" t="s">
        <v>156</v>
      </c>
      <c r="D4" s="33" t="s">
        <v>150</v>
      </c>
      <c r="E4" s="32" t="s">
        <v>157</v>
      </c>
      <c r="F4" s="34">
        <v>0.02136574074074074</v>
      </c>
      <c r="G4" s="10" t="str">
        <f aca="true" t="shared" si="0" ref="G4:G67">TEXT(INT((HOUR(F4)*3600+MINUTE(F4)*60+SECOND(F4))/$I$2/60),"0")&amp;"."&amp;TEXT(MOD((HOUR(F4)*3600+MINUTE(F4)*60+SECOND(F4))/$I$2,60),"00")&amp;"/km"</f>
        <v>3.05/km</v>
      </c>
      <c r="H4" s="13">
        <f aca="true" t="shared" si="1" ref="H4:H31">F4-$F$4</f>
        <v>0</v>
      </c>
      <c r="I4" s="13">
        <f>F4-INDEX($F$4:$F$121,MATCH(D4,$D$4:$D$121,0))</f>
        <v>0</v>
      </c>
    </row>
    <row r="5" spans="1:9" s="6" customFormat="1" ht="15" customHeight="1">
      <c r="A5" s="11">
        <v>2</v>
      </c>
      <c r="B5" s="35" t="s">
        <v>46</v>
      </c>
      <c r="C5" s="35" t="s">
        <v>138</v>
      </c>
      <c r="D5" s="36" t="s">
        <v>11</v>
      </c>
      <c r="E5" s="35" t="s">
        <v>28</v>
      </c>
      <c r="F5" s="37">
        <v>0.02146990740740741</v>
      </c>
      <c r="G5" s="11" t="str">
        <f t="shared" si="0"/>
        <v>3.06/km</v>
      </c>
      <c r="H5" s="14">
        <f t="shared" si="1"/>
        <v>0.00010416666666666907</v>
      </c>
      <c r="I5" s="14">
        <f>F5-INDEX($F$4:$F$121,MATCH(D5,$D$4:$D$121,0))</f>
        <v>0</v>
      </c>
    </row>
    <row r="6" spans="1:9" s="6" customFormat="1" ht="15" customHeight="1">
      <c r="A6" s="11">
        <v>3</v>
      </c>
      <c r="B6" s="35" t="s">
        <v>17</v>
      </c>
      <c r="C6" s="35" t="s">
        <v>18</v>
      </c>
      <c r="D6" s="36" t="s">
        <v>11</v>
      </c>
      <c r="E6" s="35" t="s">
        <v>19</v>
      </c>
      <c r="F6" s="37">
        <v>0.022222222222222223</v>
      </c>
      <c r="G6" s="11" t="str">
        <f t="shared" si="0"/>
        <v>3.12/km</v>
      </c>
      <c r="H6" s="14">
        <f t="shared" si="1"/>
        <v>0.0008564814814814824</v>
      </c>
      <c r="I6" s="14">
        <f>F6-INDEX($F$4:$F$121,MATCH(D6,$D$4:$D$121,0))</f>
        <v>0.0007523148148148133</v>
      </c>
    </row>
    <row r="7" spans="1:9" s="6" customFormat="1" ht="15" customHeight="1">
      <c r="A7" s="11">
        <v>4</v>
      </c>
      <c r="B7" s="35" t="s">
        <v>93</v>
      </c>
      <c r="C7" s="35" t="s">
        <v>137</v>
      </c>
      <c r="D7" s="36" t="s">
        <v>150</v>
      </c>
      <c r="E7" s="35" t="s">
        <v>31</v>
      </c>
      <c r="F7" s="37">
        <v>0.022997685185185187</v>
      </c>
      <c r="G7" s="11" t="str">
        <f t="shared" si="0"/>
        <v>3.19/km</v>
      </c>
      <c r="H7" s="14">
        <f t="shared" si="1"/>
        <v>0.0016319444444444463</v>
      </c>
      <c r="I7" s="14">
        <f>F7-INDEX($F$4:$F$121,MATCH(D7,$D$4:$D$121,0))</f>
        <v>0.0016319444444444463</v>
      </c>
    </row>
    <row r="8" spans="1:9" s="6" customFormat="1" ht="15" customHeight="1">
      <c r="A8" s="11">
        <v>5</v>
      </c>
      <c r="B8" s="35" t="s">
        <v>158</v>
      </c>
      <c r="C8" s="35" t="s">
        <v>155</v>
      </c>
      <c r="D8" s="36" t="s">
        <v>150</v>
      </c>
      <c r="E8" s="35" t="s">
        <v>154</v>
      </c>
      <c r="F8" s="37">
        <v>0.02332175925925926</v>
      </c>
      <c r="G8" s="11" t="str">
        <f t="shared" si="0"/>
        <v>3.22/km</v>
      </c>
      <c r="H8" s="14">
        <f t="shared" si="1"/>
        <v>0.00195601851851852</v>
      </c>
      <c r="I8" s="14">
        <f>F8-INDEX($F$4:$F$121,MATCH(D8,$D$4:$D$121,0))</f>
        <v>0.00195601851851852</v>
      </c>
    </row>
    <row r="9" spans="1:9" s="6" customFormat="1" ht="15" customHeight="1">
      <c r="A9" s="11">
        <v>6</v>
      </c>
      <c r="B9" s="35" t="s">
        <v>21</v>
      </c>
      <c r="C9" s="35" t="s">
        <v>22</v>
      </c>
      <c r="D9" s="36" t="s">
        <v>13</v>
      </c>
      <c r="E9" s="35" t="s">
        <v>23</v>
      </c>
      <c r="F9" s="37">
        <v>0.02428240740740741</v>
      </c>
      <c r="G9" s="11" t="str">
        <f t="shared" si="0"/>
        <v>3.30/km</v>
      </c>
      <c r="H9" s="14">
        <f t="shared" si="1"/>
        <v>0.002916666666666668</v>
      </c>
      <c r="I9" s="14">
        <f>F9-INDEX($F$4:$F$121,MATCH(D9,$D$4:$D$121,0))</f>
        <v>0</v>
      </c>
    </row>
    <row r="10" spans="1:9" s="6" customFormat="1" ht="15" customHeight="1">
      <c r="A10" s="11">
        <v>7</v>
      </c>
      <c r="B10" s="35" t="s">
        <v>139</v>
      </c>
      <c r="C10" s="35" t="s">
        <v>119</v>
      </c>
      <c r="D10" s="36" t="s">
        <v>11</v>
      </c>
      <c r="E10" s="35" t="s">
        <v>23</v>
      </c>
      <c r="F10" s="37">
        <v>0.024537037037037038</v>
      </c>
      <c r="G10" s="11" t="str">
        <f t="shared" si="0"/>
        <v>3.32/km</v>
      </c>
      <c r="H10" s="14">
        <f t="shared" si="1"/>
        <v>0.003171296296296297</v>
      </c>
      <c r="I10" s="14">
        <f>F10-INDEX($F$4:$F$121,MATCH(D10,$D$4:$D$121,0))</f>
        <v>0.003067129629629628</v>
      </c>
    </row>
    <row r="11" spans="1:9" s="6" customFormat="1" ht="15" customHeight="1">
      <c r="A11" s="11">
        <v>8</v>
      </c>
      <c r="B11" s="35" t="s">
        <v>24</v>
      </c>
      <c r="C11" s="35" t="s">
        <v>25</v>
      </c>
      <c r="D11" s="36" t="s">
        <v>13</v>
      </c>
      <c r="E11" s="35" t="s">
        <v>26</v>
      </c>
      <c r="F11" s="37">
        <v>0.02497685185185185</v>
      </c>
      <c r="G11" s="11" t="str">
        <f t="shared" si="0"/>
        <v>3.36/km</v>
      </c>
      <c r="H11" s="14">
        <f t="shared" si="1"/>
        <v>0.00361111111111111</v>
      </c>
      <c r="I11" s="14">
        <f>F11-INDEX($F$4:$F$121,MATCH(D11,$D$4:$D$121,0))</f>
        <v>0.000694444444444442</v>
      </c>
    </row>
    <row r="12" spans="1:9" s="6" customFormat="1" ht="15" customHeight="1">
      <c r="A12" s="11">
        <v>9</v>
      </c>
      <c r="B12" s="35" t="s">
        <v>105</v>
      </c>
      <c r="C12" s="35" t="s">
        <v>106</v>
      </c>
      <c r="D12" s="36" t="s">
        <v>150</v>
      </c>
      <c r="E12" s="35" t="s">
        <v>107</v>
      </c>
      <c r="F12" s="37">
        <v>0.025775462962962962</v>
      </c>
      <c r="G12" s="11" t="str">
        <f t="shared" si="0"/>
        <v>3.43/km</v>
      </c>
      <c r="H12" s="14">
        <f t="shared" si="1"/>
        <v>0.004409722222222221</v>
      </c>
      <c r="I12" s="14">
        <f>F12-INDEX($F$4:$F$121,MATCH(D12,$D$4:$D$121,0))</f>
        <v>0.004409722222222221</v>
      </c>
    </row>
    <row r="13" spans="1:9" s="6" customFormat="1" ht="15" customHeight="1">
      <c r="A13" s="11">
        <v>10</v>
      </c>
      <c r="B13" s="35" t="s">
        <v>159</v>
      </c>
      <c r="C13" s="35" t="s">
        <v>55</v>
      </c>
      <c r="D13" s="36" t="s">
        <v>14</v>
      </c>
      <c r="E13" s="35" t="s">
        <v>23</v>
      </c>
      <c r="F13" s="37">
        <v>0.025868055555555557</v>
      </c>
      <c r="G13" s="11" t="str">
        <f t="shared" si="0"/>
        <v>3.44/km</v>
      </c>
      <c r="H13" s="14">
        <f t="shared" si="1"/>
        <v>0.004502314814814817</v>
      </c>
      <c r="I13" s="14">
        <f>F13-INDEX($F$4:$F$121,MATCH(D13,$D$4:$D$121,0))</f>
        <v>0</v>
      </c>
    </row>
    <row r="14" spans="1:9" s="6" customFormat="1" ht="15" customHeight="1">
      <c r="A14" s="11">
        <v>11</v>
      </c>
      <c r="B14" s="35" t="s">
        <v>29</v>
      </c>
      <c r="C14" s="35" t="s">
        <v>30</v>
      </c>
      <c r="D14" s="36" t="s">
        <v>16</v>
      </c>
      <c r="E14" s="35" t="s">
        <v>31</v>
      </c>
      <c r="F14" s="37">
        <v>0.025925925925925925</v>
      </c>
      <c r="G14" s="11" t="str">
        <f t="shared" si="0"/>
        <v>3.44/km</v>
      </c>
      <c r="H14" s="14">
        <f t="shared" si="1"/>
        <v>0.0045601851851851845</v>
      </c>
      <c r="I14" s="14">
        <f>F14-INDEX($F$4:$F$121,MATCH(D14,$D$4:$D$121,0))</f>
        <v>0</v>
      </c>
    </row>
    <row r="15" spans="1:9" s="6" customFormat="1" ht="15" customHeight="1">
      <c r="A15" s="11">
        <v>12</v>
      </c>
      <c r="B15" s="35" t="s">
        <v>160</v>
      </c>
      <c r="C15" s="35" t="s">
        <v>140</v>
      </c>
      <c r="D15" s="36" t="s">
        <v>150</v>
      </c>
      <c r="E15" s="35" t="s">
        <v>161</v>
      </c>
      <c r="F15" s="37">
        <v>0.02597222222222222</v>
      </c>
      <c r="G15" s="11" t="str">
        <f t="shared" si="0"/>
        <v>3.44/km</v>
      </c>
      <c r="H15" s="14">
        <f t="shared" si="1"/>
        <v>0.004606481481481479</v>
      </c>
      <c r="I15" s="14">
        <f>F15-INDEX($F$4:$F$121,MATCH(D15,$D$4:$D$121,0))</f>
        <v>0.004606481481481479</v>
      </c>
    </row>
    <row r="16" spans="1:9" s="6" customFormat="1" ht="15" customHeight="1">
      <c r="A16" s="11">
        <v>13</v>
      </c>
      <c r="B16" s="35" t="s">
        <v>111</v>
      </c>
      <c r="C16" s="35" t="s">
        <v>33</v>
      </c>
      <c r="D16" s="36" t="s">
        <v>13</v>
      </c>
      <c r="E16" s="35" t="s">
        <v>112</v>
      </c>
      <c r="F16" s="37">
        <v>0.026030092592592594</v>
      </c>
      <c r="G16" s="11" t="str">
        <f t="shared" si="0"/>
        <v>3.45/km</v>
      </c>
      <c r="H16" s="14">
        <f t="shared" si="1"/>
        <v>0.0046643518518518536</v>
      </c>
      <c r="I16" s="14">
        <f>F16-INDEX($F$4:$F$121,MATCH(D16,$D$4:$D$121,0))</f>
        <v>0.0017476851851851855</v>
      </c>
    </row>
    <row r="17" spans="1:9" s="6" customFormat="1" ht="15" customHeight="1">
      <c r="A17" s="11">
        <v>14</v>
      </c>
      <c r="B17" s="35" t="s">
        <v>162</v>
      </c>
      <c r="C17" s="35" t="s">
        <v>163</v>
      </c>
      <c r="D17" s="36" t="s">
        <v>11</v>
      </c>
      <c r="E17" s="35" t="s">
        <v>164</v>
      </c>
      <c r="F17" s="37">
        <v>0.026550925925925926</v>
      </c>
      <c r="G17" s="11" t="str">
        <f t="shared" si="0"/>
        <v>3.49/km</v>
      </c>
      <c r="H17" s="14">
        <f t="shared" si="1"/>
        <v>0.005185185185185185</v>
      </c>
      <c r="I17" s="14">
        <f>F17-INDEX($F$4:$F$121,MATCH(D17,$D$4:$D$121,0))</f>
        <v>0.005081018518518516</v>
      </c>
    </row>
    <row r="18" spans="1:9" s="6" customFormat="1" ht="15" customHeight="1">
      <c r="A18" s="11">
        <v>15</v>
      </c>
      <c r="B18" s="35" t="s">
        <v>34</v>
      </c>
      <c r="C18" s="35" t="s">
        <v>35</v>
      </c>
      <c r="D18" s="36" t="s">
        <v>16</v>
      </c>
      <c r="E18" s="35" t="s">
        <v>36</v>
      </c>
      <c r="F18" s="37">
        <v>0.026620370370370374</v>
      </c>
      <c r="G18" s="11" t="str">
        <f t="shared" si="0"/>
        <v>3.50/km</v>
      </c>
      <c r="H18" s="14">
        <f t="shared" si="1"/>
        <v>0.005254629629629633</v>
      </c>
      <c r="I18" s="14">
        <f>F18-INDEX($F$4:$F$121,MATCH(D18,$D$4:$D$121,0))</f>
        <v>0.0006944444444444489</v>
      </c>
    </row>
    <row r="19" spans="1:9" s="6" customFormat="1" ht="15" customHeight="1">
      <c r="A19" s="11">
        <v>16</v>
      </c>
      <c r="B19" s="35" t="s">
        <v>141</v>
      </c>
      <c r="C19" s="35" t="s">
        <v>142</v>
      </c>
      <c r="D19" s="36" t="s">
        <v>13</v>
      </c>
      <c r="E19" s="35" t="s">
        <v>28</v>
      </c>
      <c r="F19" s="37">
        <v>0.02681712962962963</v>
      </c>
      <c r="G19" s="11" t="str">
        <f t="shared" si="0"/>
        <v>3.52/km</v>
      </c>
      <c r="H19" s="14">
        <f t="shared" si="1"/>
        <v>0.005451388888888891</v>
      </c>
      <c r="I19" s="14">
        <f>F19-INDEX($F$4:$F$121,MATCH(D19,$D$4:$D$121,0))</f>
        <v>0.002534722222222223</v>
      </c>
    </row>
    <row r="20" spans="1:9" s="6" customFormat="1" ht="15" customHeight="1">
      <c r="A20" s="11">
        <v>17</v>
      </c>
      <c r="B20" s="35" t="s">
        <v>109</v>
      </c>
      <c r="C20" s="35" t="s">
        <v>110</v>
      </c>
      <c r="D20" s="36" t="s">
        <v>13</v>
      </c>
      <c r="E20" s="35" t="s">
        <v>28</v>
      </c>
      <c r="F20" s="37">
        <v>0.02695601851851852</v>
      </c>
      <c r="G20" s="11" t="str">
        <f t="shared" si="0"/>
        <v>3.53/km</v>
      </c>
      <c r="H20" s="14">
        <f t="shared" si="1"/>
        <v>0.005590277777777781</v>
      </c>
      <c r="I20" s="14">
        <f>F20-INDEX($F$4:$F$121,MATCH(D20,$D$4:$D$121,0))</f>
        <v>0.0026736111111111127</v>
      </c>
    </row>
    <row r="21" spans="1:9" s="6" customFormat="1" ht="15" customHeight="1">
      <c r="A21" s="11">
        <v>18</v>
      </c>
      <c r="B21" s="35" t="s">
        <v>32</v>
      </c>
      <c r="C21" s="35" t="s">
        <v>33</v>
      </c>
      <c r="D21" s="36" t="s">
        <v>13</v>
      </c>
      <c r="E21" s="35" t="s">
        <v>31</v>
      </c>
      <c r="F21" s="37">
        <v>0.027037037037037037</v>
      </c>
      <c r="G21" s="11" t="str">
        <f t="shared" si="0"/>
        <v>3.54/km</v>
      </c>
      <c r="H21" s="14">
        <f t="shared" si="1"/>
        <v>0.005671296296296296</v>
      </c>
      <c r="I21" s="14">
        <f>F21-INDEX($F$4:$F$121,MATCH(D21,$D$4:$D$121,0))</f>
        <v>0.0027546296296296277</v>
      </c>
    </row>
    <row r="22" spans="1:9" s="6" customFormat="1" ht="15" customHeight="1">
      <c r="A22" s="11">
        <v>19</v>
      </c>
      <c r="B22" s="35" t="s">
        <v>41</v>
      </c>
      <c r="C22" s="35" t="s">
        <v>42</v>
      </c>
      <c r="D22" s="36" t="s">
        <v>16</v>
      </c>
      <c r="E22" s="35" t="s">
        <v>23</v>
      </c>
      <c r="F22" s="37">
        <v>0.027164351851851853</v>
      </c>
      <c r="G22" s="11" t="str">
        <f t="shared" si="0"/>
        <v>3.55/km</v>
      </c>
      <c r="H22" s="14">
        <f t="shared" si="1"/>
        <v>0.005798611111111112</v>
      </c>
      <c r="I22" s="14">
        <f>F22-INDEX($F$4:$F$121,MATCH(D22,$D$4:$D$121,0))</f>
        <v>0.0012384259259259275</v>
      </c>
    </row>
    <row r="23" spans="1:9" s="6" customFormat="1" ht="15" customHeight="1">
      <c r="A23" s="11">
        <v>20</v>
      </c>
      <c r="B23" s="35" t="s">
        <v>37</v>
      </c>
      <c r="C23" s="35" t="s">
        <v>38</v>
      </c>
      <c r="D23" s="36" t="s">
        <v>11</v>
      </c>
      <c r="E23" s="35" t="s">
        <v>23</v>
      </c>
      <c r="F23" s="37">
        <v>0.027233796296296298</v>
      </c>
      <c r="G23" s="11" t="str">
        <f t="shared" si="0"/>
        <v>3.55/km</v>
      </c>
      <c r="H23" s="14">
        <f t="shared" si="1"/>
        <v>0.005868055555555557</v>
      </c>
      <c r="I23" s="14">
        <f>F23-INDEX($F$4:$F$121,MATCH(D23,$D$4:$D$121,0))</f>
        <v>0.005763888888888888</v>
      </c>
    </row>
    <row r="24" spans="1:9" s="6" customFormat="1" ht="15" customHeight="1">
      <c r="A24" s="11">
        <v>21</v>
      </c>
      <c r="B24" s="35" t="s">
        <v>149</v>
      </c>
      <c r="C24" s="35" t="s">
        <v>35</v>
      </c>
      <c r="D24" s="36" t="s">
        <v>11</v>
      </c>
      <c r="E24" s="35" t="s">
        <v>23</v>
      </c>
      <c r="F24" s="37">
        <v>0.027280092592592592</v>
      </c>
      <c r="G24" s="11" t="str">
        <f t="shared" si="0"/>
        <v>3.56/km</v>
      </c>
      <c r="H24" s="14">
        <f t="shared" si="1"/>
        <v>0.005914351851851851</v>
      </c>
      <c r="I24" s="14">
        <f>F24-INDEX($F$4:$F$121,MATCH(D24,$D$4:$D$121,0))</f>
        <v>0.005810185185185182</v>
      </c>
    </row>
    <row r="25" spans="1:9" s="6" customFormat="1" ht="15" customHeight="1">
      <c r="A25" s="11">
        <v>22</v>
      </c>
      <c r="B25" s="35" t="s">
        <v>39</v>
      </c>
      <c r="C25" s="35" t="s">
        <v>40</v>
      </c>
      <c r="D25" s="36" t="s">
        <v>11</v>
      </c>
      <c r="E25" s="35" t="s">
        <v>23</v>
      </c>
      <c r="F25" s="37">
        <v>0.027291666666666662</v>
      </c>
      <c r="G25" s="11" t="str">
        <f t="shared" si="0"/>
        <v>3.56/km</v>
      </c>
      <c r="H25" s="14">
        <f t="shared" si="1"/>
        <v>0.005925925925925921</v>
      </c>
      <c r="I25" s="14">
        <f>F25-INDEX($F$4:$F$121,MATCH(D25,$D$4:$D$121,0))</f>
        <v>0.005821759259259252</v>
      </c>
    </row>
    <row r="26" spans="1:9" s="6" customFormat="1" ht="15" customHeight="1">
      <c r="A26" s="11">
        <v>23</v>
      </c>
      <c r="B26" s="35" t="s">
        <v>165</v>
      </c>
      <c r="C26" s="35" t="s">
        <v>166</v>
      </c>
      <c r="D26" s="36" t="s">
        <v>150</v>
      </c>
      <c r="E26" s="35" t="s">
        <v>167</v>
      </c>
      <c r="F26" s="37">
        <v>0.027349537037037037</v>
      </c>
      <c r="G26" s="11" t="str">
        <f t="shared" si="0"/>
        <v>3.56/km</v>
      </c>
      <c r="H26" s="14">
        <f t="shared" si="1"/>
        <v>0.005983796296296296</v>
      </c>
      <c r="I26" s="14">
        <f>F26-INDEX($F$4:$F$121,MATCH(D26,$D$4:$D$121,0))</f>
        <v>0.005983796296296296</v>
      </c>
    </row>
    <row r="27" spans="1:9" s="7" customFormat="1" ht="15" customHeight="1">
      <c r="A27" s="11">
        <v>24</v>
      </c>
      <c r="B27" s="35" t="s">
        <v>168</v>
      </c>
      <c r="C27" s="35" t="s">
        <v>63</v>
      </c>
      <c r="D27" s="36" t="s">
        <v>150</v>
      </c>
      <c r="E27" s="35" t="s">
        <v>28</v>
      </c>
      <c r="F27" s="37">
        <v>0.02756944444444445</v>
      </c>
      <c r="G27" s="11" t="str">
        <f t="shared" si="0"/>
        <v>3.58/km</v>
      </c>
      <c r="H27" s="14">
        <f t="shared" si="1"/>
        <v>0.006203703703703708</v>
      </c>
      <c r="I27" s="14">
        <f>F27-INDEX($F$4:$F$121,MATCH(D27,$D$4:$D$121,0))</f>
        <v>0.006203703703703708</v>
      </c>
    </row>
    <row r="28" spans="1:9" s="6" customFormat="1" ht="15" customHeight="1">
      <c r="A28" s="11">
        <v>25</v>
      </c>
      <c r="B28" s="35" t="s">
        <v>46</v>
      </c>
      <c r="C28" s="35" t="s">
        <v>47</v>
      </c>
      <c r="D28" s="36" t="s">
        <v>45</v>
      </c>
      <c r="E28" s="35" t="s">
        <v>48</v>
      </c>
      <c r="F28" s="37">
        <v>0.02758101851851852</v>
      </c>
      <c r="G28" s="11" t="str">
        <f t="shared" si="0"/>
        <v>3.58/km</v>
      </c>
      <c r="H28" s="14">
        <f t="shared" si="1"/>
        <v>0.006215277777777778</v>
      </c>
      <c r="I28" s="14">
        <f>F28-INDEX($F$4:$F$121,MATCH(D28,$D$4:$D$121,0))</f>
        <v>0</v>
      </c>
    </row>
    <row r="29" spans="1:9" s="6" customFormat="1" ht="15" customHeight="1">
      <c r="A29" s="11">
        <v>26</v>
      </c>
      <c r="B29" s="35" t="s">
        <v>143</v>
      </c>
      <c r="C29" s="35" t="s">
        <v>144</v>
      </c>
      <c r="D29" s="36" t="s">
        <v>150</v>
      </c>
      <c r="E29" s="35" t="s">
        <v>23</v>
      </c>
      <c r="F29" s="37">
        <v>0.027685185185185188</v>
      </c>
      <c r="G29" s="11" t="str">
        <f t="shared" si="0"/>
        <v>3.59/km</v>
      </c>
      <c r="H29" s="14">
        <f t="shared" si="1"/>
        <v>0.006319444444444447</v>
      </c>
      <c r="I29" s="14">
        <f>F29-INDEX($F$4:$F$121,MATCH(D29,$D$4:$D$121,0))</f>
        <v>0.006319444444444447</v>
      </c>
    </row>
    <row r="30" spans="1:9" s="6" customFormat="1" ht="15" customHeight="1">
      <c r="A30" s="11">
        <v>27</v>
      </c>
      <c r="B30" s="35" t="s">
        <v>113</v>
      </c>
      <c r="C30" s="35" t="s">
        <v>40</v>
      </c>
      <c r="D30" s="36" t="s">
        <v>150</v>
      </c>
      <c r="E30" s="35" t="s">
        <v>31</v>
      </c>
      <c r="F30" s="37">
        <v>0.027696759259259258</v>
      </c>
      <c r="G30" s="11" t="str">
        <f t="shared" si="0"/>
        <v>3.59/km</v>
      </c>
      <c r="H30" s="14">
        <f t="shared" si="1"/>
        <v>0.006331018518518517</v>
      </c>
      <c r="I30" s="14">
        <f>F30-INDEX($F$4:$F$121,MATCH(D30,$D$4:$D$121,0))</f>
        <v>0.006331018518518517</v>
      </c>
    </row>
    <row r="31" spans="1:9" s="6" customFormat="1" ht="15" customHeight="1">
      <c r="A31" s="11">
        <v>28</v>
      </c>
      <c r="B31" s="35" t="s">
        <v>169</v>
      </c>
      <c r="C31" s="35" t="s">
        <v>170</v>
      </c>
      <c r="D31" s="36" t="s">
        <v>78</v>
      </c>
      <c r="E31" s="35" t="s">
        <v>171</v>
      </c>
      <c r="F31" s="37">
        <v>0.027766203703703706</v>
      </c>
      <c r="G31" s="11" t="str">
        <f t="shared" si="0"/>
        <v>3.60/km</v>
      </c>
      <c r="H31" s="14">
        <f t="shared" si="1"/>
        <v>0.0064004629629629654</v>
      </c>
      <c r="I31" s="14">
        <f>F31-INDEX($F$4:$F$121,MATCH(D31,$D$4:$D$121,0))</f>
        <v>0</v>
      </c>
    </row>
    <row r="32" spans="1:9" s="6" customFormat="1" ht="15" customHeight="1">
      <c r="A32" s="11">
        <v>29</v>
      </c>
      <c r="B32" s="35" t="s">
        <v>172</v>
      </c>
      <c r="C32" s="35" t="s">
        <v>58</v>
      </c>
      <c r="D32" s="36" t="s">
        <v>14</v>
      </c>
      <c r="E32" s="35" t="s">
        <v>173</v>
      </c>
      <c r="F32" s="37">
        <v>0.028402777777777777</v>
      </c>
      <c r="G32" s="11" t="str">
        <f t="shared" si="0"/>
        <v>4.05/km</v>
      </c>
      <c r="H32" s="14">
        <f aca="true" t="shared" si="2" ref="H32:H64">F32-$F$4</f>
        <v>0.007037037037037036</v>
      </c>
      <c r="I32" s="14">
        <f>F32-INDEX($F$4:$F$121,MATCH(D32,$D$4:$D$121,0))</f>
        <v>0.0025347222222222195</v>
      </c>
    </row>
    <row r="33" spans="1:9" s="6" customFormat="1" ht="15" customHeight="1">
      <c r="A33" s="11">
        <v>30</v>
      </c>
      <c r="B33" s="35" t="s">
        <v>49</v>
      </c>
      <c r="C33" s="35" t="s">
        <v>50</v>
      </c>
      <c r="D33" s="36" t="s">
        <v>150</v>
      </c>
      <c r="E33" s="35" t="s">
        <v>51</v>
      </c>
      <c r="F33" s="37">
        <v>0.028576388888888887</v>
      </c>
      <c r="G33" s="11" t="str">
        <f t="shared" si="0"/>
        <v>4.07/km</v>
      </c>
      <c r="H33" s="14">
        <f t="shared" si="2"/>
        <v>0.007210648148148147</v>
      </c>
      <c r="I33" s="14">
        <f>F33-INDEX($F$4:$F$121,MATCH(D33,$D$4:$D$121,0))</f>
        <v>0.007210648148148147</v>
      </c>
    </row>
    <row r="34" spans="1:9" s="6" customFormat="1" ht="15" customHeight="1">
      <c r="A34" s="11">
        <v>31</v>
      </c>
      <c r="B34" s="35" t="s">
        <v>116</v>
      </c>
      <c r="C34" s="35" t="s">
        <v>35</v>
      </c>
      <c r="D34" s="36" t="s">
        <v>14</v>
      </c>
      <c r="E34" s="35" t="s">
        <v>20</v>
      </c>
      <c r="F34" s="37">
        <v>0.028587962962962964</v>
      </c>
      <c r="G34" s="11" t="str">
        <f t="shared" si="0"/>
        <v>4.07/km</v>
      </c>
      <c r="H34" s="14">
        <f t="shared" si="2"/>
        <v>0.007222222222222224</v>
      </c>
      <c r="I34" s="14">
        <f>F34-INDEX($F$4:$F$121,MATCH(D34,$D$4:$D$121,0))</f>
        <v>0.002719907407407407</v>
      </c>
    </row>
    <row r="35" spans="1:9" s="6" customFormat="1" ht="15" customHeight="1">
      <c r="A35" s="11">
        <v>32</v>
      </c>
      <c r="B35" s="35" t="s">
        <v>108</v>
      </c>
      <c r="C35" s="35" t="s">
        <v>128</v>
      </c>
      <c r="D35" s="36" t="s">
        <v>13</v>
      </c>
      <c r="E35" s="35" t="s">
        <v>171</v>
      </c>
      <c r="F35" s="37">
        <v>0.028657407407407406</v>
      </c>
      <c r="G35" s="11" t="str">
        <f t="shared" si="0"/>
        <v>4.08/km</v>
      </c>
      <c r="H35" s="14">
        <f t="shared" si="2"/>
        <v>0.007291666666666665</v>
      </c>
      <c r="I35" s="14">
        <f>F35-INDEX($F$4:$F$121,MATCH(D35,$D$4:$D$121,0))</f>
        <v>0.004374999999999997</v>
      </c>
    </row>
    <row r="36" spans="1:9" s="6" customFormat="1" ht="15" customHeight="1">
      <c r="A36" s="11">
        <v>33</v>
      </c>
      <c r="B36" s="35" t="s">
        <v>174</v>
      </c>
      <c r="C36" s="35" t="s">
        <v>118</v>
      </c>
      <c r="D36" s="36" t="s">
        <v>12</v>
      </c>
      <c r="E36" s="35" t="s">
        <v>104</v>
      </c>
      <c r="F36" s="37">
        <v>0.028854166666666667</v>
      </c>
      <c r="G36" s="11" t="str">
        <f t="shared" si="0"/>
        <v>4.09/km</v>
      </c>
      <c r="H36" s="14">
        <f t="shared" si="2"/>
        <v>0.007488425925925926</v>
      </c>
      <c r="I36" s="14">
        <f>F36-INDEX($F$4:$F$121,MATCH(D36,$D$4:$D$121,0))</f>
        <v>0</v>
      </c>
    </row>
    <row r="37" spans="1:9" s="6" customFormat="1" ht="15" customHeight="1">
      <c r="A37" s="11">
        <v>34</v>
      </c>
      <c r="B37" s="35" t="s">
        <v>175</v>
      </c>
      <c r="C37" s="35" t="s">
        <v>176</v>
      </c>
      <c r="D37" s="36" t="s">
        <v>16</v>
      </c>
      <c r="E37" s="35" t="s">
        <v>28</v>
      </c>
      <c r="F37" s="37">
        <v>0.028958333333333336</v>
      </c>
      <c r="G37" s="11" t="str">
        <f t="shared" si="0"/>
        <v>4.10/km</v>
      </c>
      <c r="H37" s="14">
        <f t="shared" si="2"/>
        <v>0.007592592592592595</v>
      </c>
      <c r="I37" s="14">
        <f>F37-INDEX($F$4:$F$121,MATCH(D37,$D$4:$D$121,0))</f>
        <v>0.0030324074074074107</v>
      </c>
    </row>
    <row r="38" spans="1:9" s="6" customFormat="1" ht="15" customHeight="1">
      <c r="A38" s="11">
        <v>35</v>
      </c>
      <c r="B38" s="35" t="s">
        <v>52</v>
      </c>
      <c r="C38" s="35" t="s">
        <v>53</v>
      </c>
      <c r="D38" s="36" t="s">
        <v>14</v>
      </c>
      <c r="E38" s="35" t="s">
        <v>28</v>
      </c>
      <c r="F38" s="37">
        <v>0.029305555555555557</v>
      </c>
      <c r="G38" s="11" t="str">
        <f t="shared" si="0"/>
        <v>4.13/km</v>
      </c>
      <c r="H38" s="14">
        <f t="shared" si="2"/>
        <v>0.007939814814814816</v>
      </c>
      <c r="I38" s="14">
        <f>F38-INDEX($F$4:$F$121,MATCH(D38,$D$4:$D$121,0))</f>
        <v>0.0034374999999999996</v>
      </c>
    </row>
    <row r="39" spans="1:9" s="6" customFormat="1" ht="15" customHeight="1">
      <c r="A39" s="11">
        <v>36</v>
      </c>
      <c r="B39" s="35" t="s">
        <v>61</v>
      </c>
      <c r="C39" s="35" t="s">
        <v>55</v>
      </c>
      <c r="D39" s="36" t="s">
        <v>16</v>
      </c>
      <c r="E39" s="35" t="s">
        <v>31</v>
      </c>
      <c r="F39" s="37">
        <v>0.02946759259259259</v>
      </c>
      <c r="G39" s="11" t="str">
        <f t="shared" si="0"/>
        <v>4.15/km</v>
      </c>
      <c r="H39" s="14">
        <f t="shared" si="2"/>
        <v>0.00810185185185185</v>
      </c>
      <c r="I39" s="14">
        <f>F39-INDEX($F$4:$F$121,MATCH(D39,$D$4:$D$121,0))</f>
        <v>0.003541666666666665</v>
      </c>
    </row>
    <row r="40" spans="1:9" s="6" customFormat="1" ht="15" customHeight="1">
      <c r="A40" s="11">
        <v>37</v>
      </c>
      <c r="B40" s="35" t="s">
        <v>177</v>
      </c>
      <c r="C40" s="35" t="s">
        <v>44</v>
      </c>
      <c r="D40" s="36" t="s">
        <v>178</v>
      </c>
      <c r="E40" s="35" t="s">
        <v>179</v>
      </c>
      <c r="F40" s="37">
        <v>0.029490740740740744</v>
      </c>
      <c r="G40" s="11" t="str">
        <f t="shared" si="0"/>
        <v>4.15/km</v>
      </c>
      <c r="H40" s="14">
        <f t="shared" si="2"/>
        <v>0.008125000000000004</v>
      </c>
      <c r="I40" s="14">
        <f>F40-INDEX($F$4:$F$121,MATCH(D40,$D$4:$D$121,0))</f>
        <v>0</v>
      </c>
    </row>
    <row r="41" spans="1:9" s="6" customFormat="1" ht="15" customHeight="1">
      <c r="A41" s="11">
        <v>38</v>
      </c>
      <c r="B41" s="35" t="s">
        <v>180</v>
      </c>
      <c r="C41" s="35" t="s">
        <v>181</v>
      </c>
      <c r="D41" s="36" t="s">
        <v>14</v>
      </c>
      <c r="E41" s="35" t="s">
        <v>182</v>
      </c>
      <c r="F41" s="37">
        <v>0.02953703703703704</v>
      </c>
      <c r="G41" s="11" t="str">
        <f t="shared" si="0"/>
        <v>4.15/km</v>
      </c>
      <c r="H41" s="14">
        <f t="shared" si="2"/>
        <v>0.008171296296296298</v>
      </c>
      <c r="I41" s="14">
        <f>F41-INDEX($F$4:$F$121,MATCH(D41,$D$4:$D$121,0))</f>
        <v>0.0036689814814814814</v>
      </c>
    </row>
    <row r="42" spans="1:9" s="6" customFormat="1" ht="15" customHeight="1">
      <c r="A42" s="11">
        <v>39</v>
      </c>
      <c r="B42" s="35" t="s">
        <v>65</v>
      </c>
      <c r="C42" s="35" t="s">
        <v>66</v>
      </c>
      <c r="D42" s="36" t="s">
        <v>16</v>
      </c>
      <c r="E42" s="35" t="s">
        <v>67</v>
      </c>
      <c r="F42" s="37">
        <v>0.029768518518518517</v>
      </c>
      <c r="G42" s="11" t="str">
        <f t="shared" si="0"/>
        <v>4.17/km</v>
      </c>
      <c r="H42" s="14">
        <f t="shared" si="2"/>
        <v>0.008402777777777776</v>
      </c>
      <c r="I42" s="14">
        <f>F42-INDEX($F$4:$F$121,MATCH(D42,$D$4:$D$121,0))</f>
        <v>0.003842592592592592</v>
      </c>
    </row>
    <row r="43" spans="1:9" s="6" customFormat="1" ht="15" customHeight="1">
      <c r="A43" s="11">
        <v>40</v>
      </c>
      <c r="B43" s="35" t="s">
        <v>183</v>
      </c>
      <c r="C43" s="35" t="s">
        <v>184</v>
      </c>
      <c r="D43" s="36" t="s">
        <v>15</v>
      </c>
      <c r="E43" s="35" t="s">
        <v>28</v>
      </c>
      <c r="F43" s="37">
        <v>0.029849537037037036</v>
      </c>
      <c r="G43" s="11" t="str">
        <f t="shared" si="0"/>
        <v>4.18/km</v>
      </c>
      <c r="H43" s="14">
        <f t="shared" si="2"/>
        <v>0.008483796296296295</v>
      </c>
      <c r="I43" s="14">
        <f>F43-INDEX($F$4:$F$121,MATCH(D43,$D$4:$D$121,0))</f>
        <v>0</v>
      </c>
    </row>
    <row r="44" spans="1:9" s="6" customFormat="1" ht="15" customHeight="1">
      <c r="A44" s="11">
        <v>41</v>
      </c>
      <c r="B44" s="35" t="s">
        <v>120</v>
      </c>
      <c r="C44" s="35" t="s">
        <v>121</v>
      </c>
      <c r="D44" s="36" t="s">
        <v>45</v>
      </c>
      <c r="E44" s="35" t="s">
        <v>28</v>
      </c>
      <c r="F44" s="37">
        <v>0.029976851851851852</v>
      </c>
      <c r="G44" s="11" t="str">
        <f t="shared" si="0"/>
        <v>4.19/km</v>
      </c>
      <c r="H44" s="14">
        <f t="shared" si="2"/>
        <v>0.008611111111111111</v>
      </c>
      <c r="I44" s="14">
        <f>F44-INDEX($F$4:$F$121,MATCH(D44,$D$4:$D$121,0))</f>
        <v>0.002395833333333333</v>
      </c>
    </row>
    <row r="45" spans="1:9" s="6" customFormat="1" ht="15" customHeight="1">
      <c r="A45" s="11">
        <v>42</v>
      </c>
      <c r="B45" s="35" t="s">
        <v>62</v>
      </c>
      <c r="C45" s="35" t="s">
        <v>63</v>
      </c>
      <c r="D45" s="36" t="s">
        <v>16</v>
      </c>
      <c r="E45" s="35" t="s">
        <v>28</v>
      </c>
      <c r="F45" s="37">
        <v>0.030011574074074076</v>
      </c>
      <c r="G45" s="11" t="str">
        <f t="shared" si="0"/>
        <v>4.19/km</v>
      </c>
      <c r="H45" s="14">
        <f t="shared" si="2"/>
        <v>0.008645833333333335</v>
      </c>
      <c r="I45" s="14">
        <f>F45-INDEX($F$4:$F$121,MATCH(D45,$D$4:$D$121,0))</f>
        <v>0.004085648148148151</v>
      </c>
    </row>
    <row r="46" spans="1:9" s="6" customFormat="1" ht="15" customHeight="1">
      <c r="A46" s="11">
        <v>43</v>
      </c>
      <c r="B46" s="35" t="s">
        <v>151</v>
      </c>
      <c r="C46" s="35" t="s">
        <v>152</v>
      </c>
      <c r="D46" s="36" t="s">
        <v>14</v>
      </c>
      <c r="E46" s="35" t="s">
        <v>26</v>
      </c>
      <c r="F46" s="37">
        <v>0.030497685185185183</v>
      </c>
      <c r="G46" s="11" t="str">
        <f t="shared" si="0"/>
        <v>4.24/km</v>
      </c>
      <c r="H46" s="14">
        <f t="shared" si="2"/>
        <v>0.009131944444444443</v>
      </c>
      <c r="I46" s="14">
        <f>F46-INDEX($F$4:$F$121,MATCH(D46,$D$4:$D$121,0))</f>
        <v>0.004629629629629626</v>
      </c>
    </row>
    <row r="47" spans="1:9" s="6" customFormat="1" ht="15" customHeight="1">
      <c r="A47" s="11">
        <v>44</v>
      </c>
      <c r="B47" s="35" t="s">
        <v>59</v>
      </c>
      <c r="C47" s="35" t="s">
        <v>60</v>
      </c>
      <c r="D47" s="36" t="s">
        <v>15</v>
      </c>
      <c r="E47" s="35" t="s">
        <v>28</v>
      </c>
      <c r="F47" s="37">
        <v>0.030625</v>
      </c>
      <c r="G47" s="11" t="str">
        <f t="shared" si="0"/>
        <v>4.25/km</v>
      </c>
      <c r="H47" s="14">
        <f t="shared" si="2"/>
        <v>0.009259259259259259</v>
      </c>
      <c r="I47" s="14">
        <f>F47-INDEX($F$4:$F$121,MATCH(D47,$D$4:$D$121,0))</f>
        <v>0.0007754629629629639</v>
      </c>
    </row>
    <row r="48" spans="1:9" s="6" customFormat="1" ht="15" customHeight="1">
      <c r="A48" s="11">
        <v>45</v>
      </c>
      <c r="B48" s="35" t="s">
        <v>122</v>
      </c>
      <c r="C48" s="35" t="s">
        <v>58</v>
      </c>
      <c r="D48" s="36" t="s">
        <v>11</v>
      </c>
      <c r="E48" s="35" t="s">
        <v>123</v>
      </c>
      <c r="F48" s="37">
        <v>0.031053240740740742</v>
      </c>
      <c r="G48" s="11" t="str">
        <f t="shared" si="0"/>
        <v>4.28/km</v>
      </c>
      <c r="H48" s="14">
        <f t="shared" si="2"/>
        <v>0.009687500000000002</v>
      </c>
      <c r="I48" s="14">
        <f>F48-INDEX($F$4:$F$121,MATCH(D48,$D$4:$D$121,0))</f>
        <v>0.009583333333333333</v>
      </c>
    </row>
    <row r="49" spans="1:9" s="6" customFormat="1" ht="15" customHeight="1">
      <c r="A49" s="11">
        <v>46</v>
      </c>
      <c r="B49" s="35" t="s">
        <v>185</v>
      </c>
      <c r="C49" s="35" t="s">
        <v>186</v>
      </c>
      <c r="D49" s="36" t="s">
        <v>11</v>
      </c>
      <c r="E49" s="35" t="s">
        <v>187</v>
      </c>
      <c r="F49" s="37">
        <v>0.031215277777777783</v>
      </c>
      <c r="G49" s="11" t="str">
        <f t="shared" si="0"/>
        <v>4.30/km</v>
      </c>
      <c r="H49" s="14">
        <f t="shared" si="2"/>
        <v>0.009849537037037042</v>
      </c>
      <c r="I49" s="14">
        <f>F49-INDEX($F$4:$F$121,MATCH(D49,$D$4:$D$121,0))</f>
        <v>0.009745370370370373</v>
      </c>
    </row>
    <row r="50" spans="1:9" s="6" customFormat="1" ht="15" customHeight="1">
      <c r="A50" s="11">
        <v>47</v>
      </c>
      <c r="B50" s="35" t="s">
        <v>188</v>
      </c>
      <c r="C50" s="35" t="s">
        <v>114</v>
      </c>
      <c r="D50" s="36" t="s">
        <v>16</v>
      </c>
      <c r="E50" s="35" t="s">
        <v>187</v>
      </c>
      <c r="F50" s="37">
        <v>0.031226851851851853</v>
      </c>
      <c r="G50" s="11" t="str">
        <f t="shared" si="0"/>
        <v>4.30/km</v>
      </c>
      <c r="H50" s="14">
        <f t="shared" si="2"/>
        <v>0.009861111111111112</v>
      </c>
      <c r="I50" s="14">
        <f>F50-INDEX($F$4:$F$121,MATCH(D50,$D$4:$D$121,0))</f>
        <v>0.005300925925925928</v>
      </c>
    </row>
    <row r="51" spans="1:9" s="6" customFormat="1" ht="15" customHeight="1">
      <c r="A51" s="11">
        <v>48</v>
      </c>
      <c r="B51" s="35" t="s">
        <v>56</v>
      </c>
      <c r="C51" s="35" t="s">
        <v>55</v>
      </c>
      <c r="D51" s="36" t="s">
        <v>14</v>
      </c>
      <c r="E51" s="35" t="s">
        <v>28</v>
      </c>
      <c r="F51" s="37">
        <v>0.03142361111111111</v>
      </c>
      <c r="G51" s="11" t="str">
        <f t="shared" si="0"/>
        <v>4.32/km</v>
      </c>
      <c r="H51" s="14">
        <f t="shared" si="2"/>
        <v>0.01005787037037037</v>
      </c>
      <c r="I51" s="14">
        <f>F51-INDEX($F$4:$F$121,MATCH(D51,$D$4:$D$121,0))</f>
        <v>0.005555555555555553</v>
      </c>
    </row>
    <row r="52" spans="1:9" s="6" customFormat="1" ht="15" customHeight="1">
      <c r="A52" s="11">
        <v>49</v>
      </c>
      <c r="B52" s="35" t="s">
        <v>41</v>
      </c>
      <c r="C52" s="35" t="s">
        <v>55</v>
      </c>
      <c r="D52" s="36" t="s">
        <v>14</v>
      </c>
      <c r="E52" s="35" t="s">
        <v>23</v>
      </c>
      <c r="F52" s="37">
        <v>0.03144675925925926</v>
      </c>
      <c r="G52" s="11" t="str">
        <f t="shared" si="0"/>
        <v>4.32/km</v>
      </c>
      <c r="H52" s="14">
        <f t="shared" si="2"/>
        <v>0.010081018518518517</v>
      </c>
      <c r="I52" s="14">
        <f>F52-INDEX($F$4:$F$121,MATCH(D52,$D$4:$D$121,0))</f>
        <v>0.0055787037037037</v>
      </c>
    </row>
    <row r="53" spans="1:9" s="8" customFormat="1" ht="15" customHeight="1">
      <c r="A53" s="11">
        <v>50</v>
      </c>
      <c r="B53" s="35" t="s">
        <v>189</v>
      </c>
      <c r="C53" s="35" t="s">
        <v>190</v>
      </c>
      <c r="D53" s="36" t="s">
        <v>16</v>
      </c>
      <c r="E53" s="35" t="s">
        <v>182</v>
      </c>
      <c r="F53" s="37">
        <v>0.03163194444444444</v>
      </c>
      <c r="G53" s="11" t="str">
        <f t="shared" si="0"/>
        <v>4.33/km</v>
      </c>
      <c r="H53" s="14">
        <f t="shared" si="2"/>
        <v>0.010266203703703701</v>
      </c>
      <c r="I53" s="14">
        <f>F53-INDEX($F$4:$F$121,MATCH(D53,$D$4:$D$121,0))</f>
        <v>0.0057060185185185165</v>
      </c>
    </row>
    <row r="54" spans="1:9" s="6" customFormat="1" ht="15" customHeight="1">
      <c r="A54" s="11">
        <v>51</v>
      </c>
      <c r="B54" s="35" t="s">
        <v>127</v>
      </c>
      <c r="C54" s="35" t="s">
        <v>128</v>
      </c>
      <c r="D54" s="36" t="s">
        <v>11</v>
      </c>
      <c r="E54" s="35" t="s">
        <v>124</v>
      </c>
      <c r="F54" s="37">
        <v>0.031655092592592596</v>
      </c>
      <c r="G54" s="11" t="str">
        <f t="shared" si="0"/>
        <v>4.34/km</v>
      </c>
      <c r="H54" s="14">
        <f t="shared" si="2"/>
        <v>0.010289351851851855</v>
      </c>
      <c r="I54" s="14">
        <f>F54-INDEX($F$4:$F$121,MATCH(D54,$D$4:$D$121,0))</f>
        <v>0.010185185185185186</v>
      </c>
    </row>
    <row r="55" spans="1:9" s="6" customFormat="1" ht="15" customHeight="1">
      <c r="A55" s="11">
        <v>52</v>
      </c>
      <c r="B55" s="35" t="s">
        <v>64</v>
      </c>
      <c r="C55" s="35" t="s">
        <v>58</v>
      </c>
      <c r="D55" s="36" t="s">
        <v>14</v>
      </c>
      <c r="E55" s="35" t="s">
        <v>28</v>
      </c>
      <c r="F55" s="37">
        <v>0.031712962962962964</v>
      </c>
      <c r="G55" s="11" t="str">
        <f t="shared" si="0"/>
        <v>4.34/km</v>
      </c>
      <c r="H55" s="14">
        <f t="shared" si="2"/>
        <v>0.010347222222222223</v>
      </c>
      <c r="I55" s="14">
        <f>F55-INDEX($F$4:$F$121,MATCH(D55,$D$4:$D$121,0))</f>
        <v>0.005844907407407406</v>
      </c>
    </row>
    <row r="56" spans="1:9" s="6" customFormat="1" ht="15" customHeight="1">
      <c r="A56" s="11">
        <v>53</v>
      </c>
      <c r="B56" s="35" t="s">
        <v>125</v>
      </c>
      <c r="C56" s="35" t="s">
        <v>126</v>
      </c>
      <c r="D56" s="36" t="s">
        <v>16</v>
      </c>
      <c r="E56" s="35" t="s">
        <v>124</v>
      </c>
      <c r="F56" s="37">
        <v>0.03179398148148148</v>
      </c>
      <c r="G56" s="11" t="str">
        <f t="shared" si="0"/>
        <v>4.35/km</v>
      </c>
      <c r="H56" s="14">
        <f t="shared" si="2"/>
        <v>0.010428240740740738</v>
      </c>
      <c r="I56" s="14">
        <f>F56-INDEX($F$4:$F$121,MATCH(D56,$D$4:$D$121,0))</f>
        <v>0.0058680555555555534</v>
      </c>
    </row>
    <row r="57" spans="1:9" s="6" customFormat="1" ht="15" customHeight="1">
      <c r="A57" s="11">
        <v>54</v>
      </c>
      <c r="B57" s="35" t="s">
        <v>191</v>
      </c>
      <c r="C57" s="35" t="s">
        <v>192</v>
      </c>
      <c r="D57" s="36" t="s">
        <v>13</v>
      </c>
      <c r="E57" s="35" t="s">
        <v>193</v>
      </c>
      <c r="F57" s="37">
        <v>0.031875</v>
      </c>
      <c r="G57" s="11" t="str">
        <f t="shared" si="0"/>
        <v>4.35/km</v>
      </c>
      <c r="H57" s="14">
        <f t="shared" si="2"/>
        <v>0.01050925925925926</v>
      </c>
      <c r="I57" s="14">
        <f>F57-INDEX($F$4:$F$121,MATCH(D57,$D$4:$D$121,0))</f>
        <v>0.007592592592592592</v>
      </c>
    </row>
    <row r="58" spans="1:9" s="6" customFormat="1" ht="15" customHeight="1">
      <c r="A58" s="11">
        <v>55</v>
      </c>
      <c r="B58" s="35" t="s">
        <v>130</v>
      </c>
      <c r="C58" s="35" t="s">
        <v>53</v>
      </c>
      <c r="D58" s="36" t="s">
        <v>12</v>
      </c>
      <c r="E58" s="35" t="s">
        <v>26</v>
      </c>
      <c r="F58" s="37">
        <v>0.03197916666666666</v>
      </c>
      <c r="G58" s="11" t="str">
        <f t="shared" si="0"/>
        <v>4.36/km</v>
      </c>
      <c r="H58" s="14">
        <f t="shared" si="2"/>
        <v>0.010613425925925922</v>
      </c>
      <c r="I58" s="14">
        <f>F58-INDEX($F$4:$F$121,MATCH(D58,$D$4:$D$121,0))</f>
        <v>0.003124999999999996</v>
      </c>
    </row>
    <row r="59" spans="1:9" s="6" customFormat="1" ht="15" customHeight="1">
      <c r="A59" s="11">
        <v>56</v>
      </c>
      <c r="B59" s="35" t="s">
        <v>129</v>
      </c>
      <c r="C59" s="35" t="s">
        <v>103</v>
      </c>
      <c r="D59" s="36" t="s">
        <v>45</v>
      </c>
      <c r="E59" s="35" t="s">
        <v>23</v>
      </c>
      <c r="F59" s="37">
        <v>0.03222222222222222</v>
      </c>
      <c r="G59" s="11" t="str">
        <f t="shared" si="0"/>
        <v>4.38/km</v>
      </c>
      <c r="H59" s="14">
        <f t="shared" si="2"/>
        <v>0.01085648148148148</v>
      </c>
      <c r="I59" s="14">
        <f>F59-INDEX($F$4:$F$121,MATCH(D59,$D$4:$D$121,0))</f>
        <v>0.004641203703703703</v>
      </c>
    </row>
    <row r="60" spans="1:9" s="6" customFormat="1" ht="15" customHeight="1">
      <c r="A60" s="11">
        <v>57</v>
      </c>
      <c r="B60" s="35" t="s">
        <v>194</v>
      </c>
      <c r="C60" s="35" t="s">
        <v>30</v>
      </c>
      <c r="D60" s="36" t="s">
        <v>13</v>
      </c>
      <c r="E60" s="35" t="s">
        <v>43</v>
      </c>
      <c r="F60" s="37">
        <v>0.03222222222222222</v>
      </c>
      <c r="G60" s="11" t="str">
        <f t="shared" si="0"/>
        <v>4.38/km</v>
      </c>
      <c r="H60" s="14">
        <f t="shared" si="2"/>
        <v>0.01085648148148148</v>
      </c>
      <c r="I60" s="14">
        <f>F60-INDEX($F$4:$F$121,MATCH(D60,$D$4:$D$121,0))</f>
        <v>0.007939814814814813</v>
      </c>
    </row>
    <row r="61" spans="1:9" s="6" customFormat="1" ht="15" customHeight="1">
      <c r="A61" s="11">
        <v>58</v>
      </c>
      <c r="B61" s="35" t="s">
        <v>117</v>
      </c>
      <c r="C61" s="35" t="s">
        <v>55</v>
      </c>
      <c r="D61" s="36" t="s">
        <v>15</v>
      </c>
      <c r="E61" s="35" t="s">
        <v>26</v>
      </c>
      <c r="F61" s="37">
        <v>0.032372685185185185</v>
      </c>
      <c r="G61" s="11" t="str">
        <f t="shared" si="0"/>
        <v>4.40/km</v>
      </c>
      <c r="H61" s="14">
        <f aca="true" t="shared" si="3" ref="H61:H99">F61-$F$4</f>
        <v>0.011006944444444444</v>
      </c>
      <c r="I61" s="14">
        <f aca="true" t="shared" si="4" ref="I61:I99">F61-INDEX($F$4:$F$121,MATCH(D61,$D$4:$D$121,0))</f>
        <v>0.0025231481481481494</v>
      </c>
    </row>
    <row r="62" spans="1:9" s="6" customFormat="1" ht="15" customHeight="1">
      <c r="A62" s="11">
        <v>59</v>
      </c>
      <c r="B62" s="35" t="s">
        <v>195</v>
      </c>
      <c r="C62" s="35" t="s">
        <v>196</v>
      </c>
      <c r="D62" s="36" t="s">
        <v>78</v>
      </c>
      <c r="E62" s="35" t="s">
        <v>164</v>
      </c>
      <c r="F62" s="37">
        <v>0.032824074074074075</v>
      </c>
      <c r="G62" s="11" t="str">
        <f t="shared" si="0"/>
        <v>4.44/km</v>
      </c>
      <c r="H62" s="14">
        <f t="shared" si="3"/>
        <v>0.011458333333333334</v>
      </c>
      <c r="I62" s="14">
        <f t="shared" si="4"/>
        <v>0.005057870370370369</v>
      </c>
    </row>
    <row r="63" spans="1:9" s="6" customFormat="1" ht="15" customHeight="1">
      <c r="A63" s="11">
        <v>60</v>
      </c>
      <c r="B63" s="35" t="s">
        <v>72</v>
      </c>
      <c r="C63" s="35" t="s">
        <v>73</v>
      </c>
      <c r="D63" s="36" t="s">
        <v>12</v>
      </c>
      <c r="E63" s="35" t="s">
        <v>71</v>
      </c>
      <c r="F63" s="37">
        <v>0.03284722222222222</v>
      </c>
      <c r="G63" s="11" t="str">
        <f t="shared" si="0"/>
        <v>4.44/km</v>
      </c>
      <c r="H63" s="14">
        <f t="shared" si="3"/>
        <v>0.011481481481481481</v>
      </c>
      <c r="I63" s="14">
        <f t="shared" si="4"/>
        <v>0.003993055555555555</v>
      </c>
    </row>
    <row r="64" spans="1:9" s="6" customFormat="1" ht="15" customHeight="1">
      <c r="A64" s="11">
        <v>61</v>
      </c>
      <c r="B64" s="35" t="s">
        <v>131</v>
      </c>
      <c r="C64" s="35" t="s">
        <v>132</v>
      </c>
      <c r="D64" s="36" t="s">
        <v>13</v>
      </c>
      <c r="E64" s="35" t="s">
        <v>26</v>
      </c>
      <c r="F64" s="37">
        <v>0.03288194444444444</v>
      </c>
      <c r="G64" s="11" t="str">
        <f t="shared" si="0"/>
        <v>4.44/km</v>
      </c>
      <c r="H64" s="14">
        <f t="shared" si="3"/>
        <v>0.011516203703703702</v>
      </c>
      <c r="I64" s="14">
        <f t="shared" si="4"/>
        <v>0.008599537037037034</v>
      </c>
    </row>
    <row r="65" spans="1:9" ht="15" customHeight="1">
      <c r="A65" s="11">
        <v>62</v>
      </c>
      <c r="B65" s="35" t="s">
        <v>197</v>
      </c>
      <c r="C65" s="35" t="s">
        <v>80</v>
      </c>
      <c r="D65" s="36" t="s">
        <v>15</v>
      </c>
      <c r="E65" s="35" t="s">
        <v>173</v>
      </c>
      <c r="F65" s="37">
        <v>0.03298611111111111</v>
      </c>
      <c r="G65" s="11" t="str">
        <f t="shared" si="0"/>
        <v>4.45/km</v>
      </c>
      <c r="H65" s="14">
        <f t="shared" si="3"/>
        <v>0.011620370370370371</v>
      </c>
      <c r="I65" s="14">
        <f t="shared" si="4"/>
        <v>0.0031365740740740763</v>
      </c>
    </row>
    <row r="66" spans="1:9" ht="15" customHeight="1">
      <c r="A66" s="11">
        <v>63</v>
      </c>
      <c r="B66" s="35" t="s">
        <v>32</v>
      </c>
      <c r="C66" s="35" t="s">
        <v>35</v>
      </c>
      <c r="D66" s="36" t="s">
        <v>13</v>
      </c>
      <c r="E66" s="35" t="s">
        <v>198</v>
      </c>
      <c r="F66" s="37">
        <v>0.032997685185185185</v>
      </c>
      <c r="G66" s="11" t="str">
        <f t="shared" si="0"/>
        <v>4.45/km</v>
      </c>
      <c r="H66" s="14">
        <f t="shared" si="3"/>
        <v>0.011631944444444445</v>
      </c>
      <c r="I66" s="14">
        <f t="shared" si="4"/>
        <v>0.008715277777777777</v>
      </c>
    </row>
    <row r="67" spans="1:9" ht="15" customHeight="1">
      <c r="A67" s="11">
        <v>64</v>
      </c>
      <c r="B67" s="35" t="s">
        <v>74</v>
      </c>
      <c r="C67" s="35" t="s">
        <v>75</v>
      </c>
      <c r="D67" s="36" t="s">
        <v>45</v>
      </c>
      <c r="E67" s="35" t="s">
        <v>28</v>
      </c>
      <c r="F67" s="37">
        <v>0.03302083333333333</v>
      </c>
      <c r="G67" s="11" t="str">
        <f t="shared" si="0"/>
        <v>4.45/km</v>
      </c>
      <c r="H67" s="14">
        <f t="shared" si="3"/>
        <v>0.011655092592592592</v>
      </c>
      <c r="I67" s="14">
        <f t="shared" si="4"/>
        <v>0.005439814814814814</v>
      </c>
    </row>
    <row r="68" spans="1:9" ht="15" customHeight="1">
      <c r="A68" s="11">
        <v>65</v>
      </c>
      <c r="B68" s="35" t="s">
        <v>146</v>
      </c>
      <c r="C68" s="35" t="s">
        <v>147</v>
      </c>
      <c r="D68" s="36" t="s">
        <v>78</v>
      </c>
      <c r="E68" s="35" t="s">
        <v>26</v>
      </c>
      <c r="F68" s="37">
        <v>0.03320601851851852</v>
      </c>
      <c r="G68" s="11" t="str">
        <f aca="true" t="shared" si="5" ref="G68:G99">TEXT(INT((HOUR(F68)*3600+MINUTE(F68)*60+SECOND(F68))/$I$2/60),"0")&amp;"."&amp;TEXT(MOD((HOUR(F68)*3600+MINUTE(F68)*60+SECOND(F68))/$I$2,60),"00")&amp;"/km"</f>
        <v>4.47/km</v>
      </c>
      <c r="H68" s="14">
        <f t="shared" si="3"/>
        <v>0.011840277777777776</v>
      </c>
      <c r="I68" s="14">
        <f t="shared" si="4"/>
        <v>0.0054398148148148105</v>
      </c>
    </row>
    <row r="69" spans="1:9" ht="15" customHeight="1">
      <c r="A69" s="11">
        <v>66</v>
      </c>
      <c r="B69" s="35" t="s">
        <v>61</v>
      </c>
      <c r="C69" s="35" t="s">
        <v>199</v>
      </c>
      <c r="D69" s="36" t="s">
        <v>78</v>
      </c>
      <c r="E69" s="35" t="s">
        <v>31</v>
      </c>
      <c r="F69" s="37">
        <v>0.03346064814814815</v>
      </c>
      <c r="G69" s="11" t="str">
        <f t="shared" si="5"/>
        <v>4.49/km</v>
      </c>
      <c r="H69" s="14">
        <f t="shared" si="3"/>
        <v>0.012094907407407408</v>
      </c>
      <c r="I69" s="14">
        <f t="shared" si="4"/>
        <v>0.005694444444444443</v>
      </c>
    </row>
    <row r="70" spans="1:9" ht="15" customHeight="1">
      <c r="A70" s="11">
        <v>67</v>
      </c>
      <c r="B70" s="35" t="s">
        <v>68</v>
      </c>
      <c r="C70" s="35" t="s">
        <v>69</v>
      </c>
      <c r="D70" s="36" t="s">
        <v>70</v>
      </c>
      <c r="E70" s="35" t="s">
        <v>23</v>
      </c>
      <c r="F70" s="37">
        <v>0.03400462962962963</v>
      </c>
      <c r="G70" s="11" t="str">
        <f t="shared" si="5"/>
        <v>4.54/km</v>
      </c>
      <c r="H70" s="14">
        <f t="shared" si="3"/>
        <v>0.012638888888888887</v>
      </c>
      <c r="I70" s="14">
        <f t="shared" si="4"/>
        <v>0</v>
      </c>
    </row>
    <row r="71" spans="1:9" ht="15" customHeight="1">
      <c r="A71" s="11">
        <v>68</v>
      </c>
      <c r="B71" s="35" t="s">
        <v>79</v>
      </c>
      <c r="C71" s="35" t="s">
        <v>55</v>
      </c>
      <c r="D71" s="36" t="s">
        <v>15</v>
      </c>
      <c r="E71" s="35" t="s">
        <v>28</v>
      </c>
      <c r="F71" s="37">
        <v>0.03400462962962963</v>
      </c>
      <c r="G71" s="11" t="str">
        <f t="shared" si="5"/>
        <v>4.54/km</v>
      </c>
      <c r="H71" s="14">
        <f t="shared" si="3"/>
        <v>0.012638888888888887</v>
      </c>
      <c r="I71" s="14">
        <f t="shared" si="4"/>
        <v>0.004155092592592592</v>
      </c>
    </row>
    <row r="72" spans="1:9" ht="15" customHeight="1">
      <c r="A72" s="11">
        <v>69</v>
      </c>
      <c r="B72" s="35" t="s">
        <v>200</v>
      </c>
      <c r="C72" s="35" t="s">
        <v>201</v>
      </c>
      <c r="D72" s="36" t="s">
        <v>178</v>
      </c>
      <c r="E72" s="35" t="s">
        <v>179</v>
      </c>
      <c r="F72" s="37">
        <v>0.03408564814814815</v>
      </c>
      <c r="G72" s="11" t="str">
        <f t="shared" si="5"/>
        <v>4.55/km</v>
      </c>
      <c r="H72" s="14">
        <f t="shared" si="3"/>
        <v>0.012719907407407409</v>
      </c>
      <c r="I72" s="14">
        <f t="shared" si="4"/>
        <v>0.004594907407407405</v>
      </c>
    </row>
    <row r="73" spans="1:9" ht="15" customHeight="1">
      <c r="A73" s="11">
        <v>70</v>
      </c>
      <c r="B73" s="35" t="s">
        <v>202</v>
      </c>
      <c r="C73" s="35" t="s">
        <v>203</v>
      </c>
      <c r="D73" s="36" t="s">
        <v>45</v>
      </c>
      <c r="E73" s="35" t="s">
        <v>161</v>
      </c>
      <c r="F73" s="37">
        <v>0.03416666666666667</v>
      </c>
      <c r="G73" s="11" t="str">
        <f t="shared" si="5"/>
        <v>4.55/km</v>
      </c>
      <c r="H73" s="14">
        <f t="shared" si="3"/>
        <v>0.012800925925925931</v>
      </c>
      <c r="I73" s="14">
        <f t="shared" si="4"/>
        <v>0.006585648148148153</v>
      </c>
    </row>
    <row r="74" spans="1:9" ht="15" customHeight="1">
      <c r="A74" s="11">
        <v>71</v>
      </c>
      <c r="B74" s="35" t="s">
        <v>153</v>
      </c>
      <c r="C74" s="35" t="s">
        <v>73</v>
      </c>
      <c r="D74" s="36" t="s">
        <v>16</v>
      </c>
      <c r="E74" s="35" t="s">
        <v>28</v>
      </c>
      <c r="F74" s="37">
        <v>0.034444444444444444</v>
      </c>
      <c r="G74" s="11" t="str">
        <f t="shared" si="5"/>
        <v>4.58/km</v>
      </c>
      <c r="H74" s="14">
        <f t="shared" si="3"/>
        <v>0.013078703703703703</v>
      </c>
      <c r="I74" s="14">
        <f t="shared" si="4"/>
        <v>0.008518518518518519</v>
      </c>
    </row>
    <row r="75" spans="1:9" ht="15" customHeight="1">
      <c r="A75" s="11">
        <v>72</v>
      </c>
      <c r="B75" s="35" t="s">
        <v>54</v>
      </c>
      <c r="C75" s="35" t="s">
        <v>148</v>
      </c>
      <c r="D75" s="36" t="s">
        <v>78</v>
      </c>
      <c r="E75" s="35" t="s">
        <v>28</v>
      </c>
      <c r="F75" s="37">
        <v>0.034479166666666665</v>
      </c>
      <c r="G75" s="11" t="str">
        <f t="shared" si="5"/>
        <v>4.58/km</v>
      </c>
      <c r="H75" s="14">
        <f t="shared" si="3"/>
        <v>0.013113425925925924</v>
      </c>
      <c r="I75" s="14">
        <f t="shared" si="4"/>
        <v>0.006712962962962959</v>
      </c>
    </row>
    <row r="76" spans="1:9" ht="15" customHeight="1">
      <c r="A76" s="11">
        <v>73</v>
      </c>
      <c r="B76" s="35" t="s">
        <v>204</v>
      </c>
      <c r="C76" s="35" t="s">
        <v>133</v>
      </c>
      <c r="D76" s="36" t="s">
        <v>11</v>
      </c>
      <c r="E76" s="35" t="s">
        <v>205</v>
      </c>
      <c r="F76" s="37">
        <v>0.0350462962962963</v>
      </c>
      <c r="G76" s="11" t="str">
        <f t="shared" si="5"/>
        <v>5.03/km</v>
      </c>
      <c r="H76" s="14">
        <f t="shared" si="3"/>
        <v>0.013680555555555557</v>
      </c>
      <c r="I76" s="14">
        <f t="shared" si="4"/>
        <v>0.013576388888888888</v>
      </c>
    </row>
    <row r="77" spans="1:9" ht="15" customHeight="1">
      <c r="A77" s="11">
        <v>74</v>
      </c>
      <c r="B77" s="35" t="s">
        <v>89</v>
      </c>
      <c r="C77" s="35" t="s">
        <v>90</v>
      </c>
      <c r="D77" s="36" t="s">
        <v>70</v>
      </c>
      <c r="E77" s="35" t="s">
        <v>43</v>
      </c>
      <c r="F77" s="37">
        <v>0.0355787037037037</v>
      </c>
      <c r="G77" s="11" t="str">
        <f t="shared" si="5"/>
        <v>5.07/km</v>
      </c>
      <c r="H77" s="14">
        <f t="shared" si="3"/>
        <v>0.014212962962962962</v>
      </c>
      <c r="I77" s="14">
        <f t="shared" si="4"/>
        <v>0.001574074074074075</v>
      </c>
    </row>
    <row r="78" spans="1:9" ht="15" customHeight="1">
      <c r="A78" s="11">
        <v>75</v>
      </c>
      <c r="B78" s="35" t="s">
        <v>206</v>
      </c>
      <c r="C78" s="35" t="s">
        <v>207</v>
      </c>
      <c r="D78" s="36" t="s">
        <v>150</v>
      </c>
      <c r="E78" s="35" t="s">
        <v>173</v>
      </c>
      <c r="F78" s="37">
        <v>0.03575231481481481</v>
      </c>
      <c r="G78" s="11" t="str">
        <f t="shared" si="5"/>
        <v>5.09/km</v>
      </c>
      <c r="H78" s="14">
        <f t="shared" si="3"/>
        <v>0.014386574074074072</v>
      </c>
      <c r="I78" s="14">
        <f t="shared" si="4"/>
        <v>0.014386574074074072</v>
      </c>
    </row>
    <row r="79" spans="1:9" ht="15" customHeight="1">
      <c r="A79" s="11">
        <v>76</v>
      </c>
      <c r="B79" s="35" t="s">
        <v>93</v>
      </c>
      <c r="C79" s="35" t="s">
        <v>57</v>
      </c>
      <c r="D79" s="36" t="s">
        <v>15</v>
      </c>
      <c r="E79" s="35" t="s">
        <v>26</v>
      </c>
      <c r="F79" s="37">
        <v>0.03581018518518519</v>
      </c>
      <c r="G79" s="11" t="str">
        <f t="shared" si="5"/>
        <v>5.09/km</v>
      </c>
      <c r="H79" s="14">
        <f t="shared" si="3"/>
        <v>0.014444444444444447</v>
      </c>
      <c r="I79" s="14">
        <f t="shared" si="4"/>
        <v>0.005960648148148152</v>
      </c>
    </row>
    <row r="80" spans="1:9" ht="15" customHeight="1">
      <c r="A80" s="11">
        <v>77</v>
      </c>
      <c r="B80" s="35" t="s">
        <v>84</v>
      </c>
      <c r="C80" s="35" t="s">
        <v>85</v>
      </c>
      <c r="D80" s="36" t="s">
        <v>86</v>
      </c>
      <c r="E80" s="35" t="s">
        <v>43</v>
      </c>
      <c r="F80" s="37">
        <v>0.0358912037037037</v>
      </c>
      <c r="G80" s="11" t="str">
        <f t="shared" si="5"/>
        <v>5.10/km</v>
      </c>
      <c r="H80" s="14">
        <f t="shared" si="3"/>
        <v>0.014525462962962962</v>
      </c>
      <c r="I80" s="14">
        <f t="shared" si="4"/>
        <v>0</v>
      </c>
    </row>
    <row r="81" spans="1:9" ht="15" customHeight="1">
      <c r="A81" s="11">
        <v>78</v>
      </c>
      <c r="B81" s="35" t="s">
        <v>21</v>
      </c>
      <c r="C81" s="35" t="s">
        <v>77</v>
      </c>
      <c r="D81" s="36" t="s">
        <v>78</v>
      </c>
      <c r="E81" s="35" t="s">
        <v>23</v>
      </c>
      <c r="F81" s="37">
        <v>0.03606481481481481</v>
      </c>
      <c r="G81" s="11" t="str">
        <f t="shared" si="5"/>
        <v>5.12/km</v>
      </c>
      <c r="H81" s="14">
        <f t="shared" si="3"/>
        <v>0.014699074074074073</v>
      </c>
      <c r="I81" s="14">
        <f t="shared" si="4"/>
        <v>0.008298611111111107</v>
      </c>
    </row>
    <row r="82" spans="1:9" ht="15" customHeight="1">
      <c r="A82" s="11">
        <v>79</v>
      </c>
      <c r="B82" s="35" t="s">
        <v>82</v>
      </c>
      <c r="C82" s="35" t="s">
        <v>83</v>
      </c>
      <c r="D82" s="36" t="s">
        <v>16</v>
      </c>
      <c r="E82" s="35" t="s">
        <v>28</v>
      </c>
      <c r="F82" s="37">
        <v>0.036516203703703703</v>
      </c>
      <c r="G82" s="11" t="str">
        <f t="shared" si="5"/>
        <v>5.16/km</v>
      </c>
      <c r="H82" s="14">
        <f t="shared" si="3"/>
        <v>0.015150462962962963</v>
      </c>
      <c r="I82" s="14">
        <f t="shared" si="4"/>
        <v>0.010590277777777778</v>
      </c>
    </row>
    <row r="83" spans="1:9" ht="15" customHeight="1">
      <c r="A83" s="11">
        <v>80</v>
      </c>
      <c r="B83" s="35" t="s">
        <v>208</v>
      </c>
      <c r="C83" s="35" t="s">
        <v>209</v>
      </c>
      <c r="D83" s="36" t="s">
        <v>70</v>
      </c>
      <c r="E83" s="35" t="s">
        <v>173</v>
      </c>
      <c r="F83" s="37">
        <v>0.03702546296296296</v>
      </c>
      <c r="G83" s="11" t="str">
        <f t="shared" si="5"/>
        <v>5.20/km</v>
      </c>
      <c r="H83" s="14">
        <f t="shared" si="3"/>
        <v>0.01565972222222222</v>
      </c>
      <c r="I83" s="14">
        <f t="shared" si="4"/>
        <v>0.0030208333333333337</v>
      </c>
    </row>
    <row r="84" spans="1:9" ht="15" customHeight="1">
      <c r="A84" s="11">
        <v>81</v>
      </c>
      <c r="B84" s="35" t="s">
        <v>210</v>
      </c>
      <c r="C84" s="35" t="s">
        <v>211</v>
      </c>
      <c r="D84" s="36" t="s">
        <v>16</v>
      </c>
      <c r="E84" s="35" t="s">
        <v>173</v>
      </c>
      <c r="F84" s="37">
        <v>0.03753472222222222</v>
      </c>
      <c r="G84" s="11" t="str">
        <f t="shared" si="5"/>
        <v>5.24/km</v>
      </c>
      <c r="H84" s="14">
        <f t="shared" si="3"/>
        <v>0.01616898148148148</v>
      </c>
      <c r="I84" s="14">
        <f t="shared" si="4"/>
        <v>0.011608796296296294</v>
      </c>
    </row>
    <row r="85" spans="1:9" ht="15" customHeight="1">
      <c r="A85" s="11">
        <v>82</v>
      </c>
      <c r="B85" s="35" t="s">
        <v>212</v>
      </c>
      <c r="C85" s="35" t="s">
        <v>213</v>
      </c>
      <c r="D85" s="36" t="s">
        <v>78</v>
      </c>
      <c r="E85" s="35" t="s">
        <v>28</v>
      </c>
      <c r="F85" s="37">
        <v>0.03903935185185185</v>
      </c>
      <c r="G85" s="11" t="str">
        <f t="shared" si="5"/>
        <v>5.37/km</v>
      </c>
      <c r="H85" s="14">
        <f t="shared" si="3"/>
        <v>0.017673611111111112</v>
      </c>
      <c r="I85" s="14">
        <f t="shared" si="4"/>
        <v>0.011273148148148147</v>
      </c>
    </row>
    <row r="86" spans="1:9" ht="15" customHeight="1">
      <c r="A86" s="11">
        <v>83</v>
      </c>
      <c r="B86" s="35" t="s">
        <v>87</v>
      </c>
      <c r="C86" s="35" t="s">
        <v>88</v>
      </c>
      <c r="D86" s="36" t="s">
        <v>15</v>
      </c>
      <c r="E86" s="35" t="s">
        <v>26</v>
      </c>
      <c r="F86" s="37">
        <v>0.03903935185185185</v>
      </c>
      <c r="G86" s="11" t="str">
        <f t="shared" si="5"/>
        <v>5.37/km</v>
      </c>
      <c r="H86" s="14">
        <f t="shared" si="3"/>
        <v>0.017673611111111112</v>
      </c>
      <c r="I86" s="14">
        <f t="shared" si="4"/>
        <v>0.009189814814814817</v>
      </c>
    </row>
    <row r="87" spans="1:9" ht="15" customHeight="1">
      <c r="A87" s="11">
        <v>84</v>
      </c>
      <c r="B87" s="35" t="s">
        <v>214</v>
      </c>
      <c r="C87" s="35" t="s">
        <v>215</v>
      </c>
      <c r="D87" s="36" t="s">
        <v>13</v>
      </c>
      <c r="E87" s="35" t="s">
        <v>216</v>
      </c>
      <c r="F87" s="37">
        <v>0.03960648148148148</v>
      </c>
      <c r="G87" s="11" t="str">
        <f t="shared" si="5"/>
        <v>5.42/km</v>
      </c>
      <c r="H87" s="14">
        <f t="shared" si="3"/>
        <v>0.018240740740740738</v>
      </c>
      <c r="I87" s="14">
        <f t="shared" si="4"/>
        <v>0.01532407407407407</v>
      </c>
    </row>
    <row r="88" spans="1:9" ht="15" customHeight="1">
      <c r="A88" s="11">
        <v>85</v>
      </c>
      <c r="B88" s="35" t="s">
        <v>91</v>
      </c>
      <c r="C88" s="35" t="s">
        <v>92</v>
      </c>
      <c r="D88" s="36" t="s">
        <v>70</v>
      </c>
      <c r="E88" s="35" t="s">
        <v>51</v>
      </c>
      <c r="F88" s="37">
        <v>0.03972222222222222</v>
      </c>
      <c r="G88" s="11" t="str">
        <f t="shared" si="5"/>
        <v>5.43/km</v>
      </c>
      <c r="H88" s="14">
        <f t="shared" si="3"/>
        <v>0.01835648148148148</v>
      </c>
      <c r="I88" s="14">
        <f t="shared" si="4"/>
        <v>0.0057175925925925936</v>
      </c>
    </row>
    <row r="89" spans="1:9" ht="15" customHeight="1">
      <c r="A89" s="11">
        <v>86</v>
      </c>
      <c r="B89" s="35" t="s">
        <v>145</v>
      </c>
      <c r="C89" s="35" t="s">
        <v>217</v>
      </c>
      <c r="D89" s="36" t="s">
        <v>100</v>
      </c>
      <c r="E89" s="35" t="s">
        <v>19</v>
      </c>
      <c r="F89" s="37">
        <v>0.04023148148148148</v>
      </c>
      <c r="G89" s="11" t="str">
        <f t="shared" si="5"/>
        <v>5.48/km</v>
      </c>
      <c r="H89" s="14">
        <f t="shared" si="3"/>
        <v>0.01886574074074074</v>
      </c>
      <c r="I89" s="14">
        <f t="shared" si="4"/>
        <v>0</v>
      </c>
    </row>
    <row r="90" spans="1:9" ht="15" customHeight="1">
      <c r="A90" s="11">
        <v>87</v>
      </c>
      <c r="B90" s="35" t="s">
        <v>218</v>
      </c>
      <c r="C90" s="35" t="s">
        <v>81</v>
      </c>
      <c r="D90" s="36" t="s">
        <v>13</v>
      </c>
      <c r="E90" s="35" t="s">
        <v>187</v>
      </c>
      <c r="F90" s="37">
        <v>0.040671296296296296</v>
      </c>
      <c r="G90" s="11" t="str">
        <f t="shared" si="5"/>
        <v>5.51/km</v>
      </c>
      <c r="H90" s="14">
        <f t="shared" si="3"/>
        <v>0.019305555555555555</v>
      </c>
      <c r="I90" s="14">
        <f t="shared" si="4"/>
        <v>0.016388888888888887</v>
      </c>
    </row>
    <row r="91" spans="1:9" ht="15" customHeight="1">
      <c r="A91" s="11">
        <v>88</v>
      </c>
      <c r="B91" s="35" t="s">
        <v>219</v>
      </c>
      <c r="C91" s="35" t="s">
        <v>69</v>
      </c>
      <c r="D91" s="36" t="s">
        <v>11</v>
      </c>
      <c r="E91" s="35" t="s">
        <v>187</v>
      </c>
      <c r="F91" s="37">
        <v>0.040671296296296296</v>
      </c>
      <c r="G91" s="11" t="str">
        <f t="shared" si="5"/>
        <v>5.51/km</v>
      </c>
      <c r="H91" s="14">
        <f t="shared" si="3"/>
        <v>0.019305555555555555</v>
      </c>
      <c r="I91" s="14">
        <f t="shared" si="4"/>
        <v>0.019201388888888886</v>
      </c>
    </row>
    <row r="92" spans="1:9" ht="15" customHeight="1">
      <c r="A92" s="11">
        <v>89</v>
      </c>
      <c r="B92" s="35" t="s">
        <v>220</v>
      </c>
      <c r="C92" s="35" t="s">
        <v>221</v>
      </c>
      <c r="D92" s="36" t="s">
        <v>134</v>
      </c>
      <c r="E92" s="35" t="s">
        <v>26</v>
      </c>
      <c r="F92" s="37">
        <v>0.04086805555555555</v>
      </c>
      <c r="G92" s="11" t="str">
        <f t="shared" si="5"/>
        <v>5.53/km</v>
      </c>
      <c r="H92" s="14">
        <f t="shared" si="3"/>
        <v>0.019502314814814813</v>
      </c>
      <c r="I92" s="14">
        <f t="shared" si="4"/>
        <v>0</v>
      </c>
    </row>
    <row r="93" spans="1:9" ht="15" customHeight="1">
      <c r="A93" s="11">
        <v>90</v>
      </c>
      <c r="B93" s="35" t="s">
        <v>222</v>
      </c>
      <c r="C93" s="35" t="s">
        <v>115</v>
      </c>
      <c r="D93" s="36" t="s">
        <v>15</v>
      </c>
      <c r="E93" s="35" t="s">
        <v>223</v>
      </c>
      <c r="F93" s="37">
        <v>0.04327546296296297</v>
      </c>
      <c r="G93" s="11" t="str">
        <f t="shared" si="5"/>
        <v>6.14/km</v>
      </c>
      <c r="H93" s="14">
        <f t="shared" si="3"/>
        <v>0.021909722222222226</v>
      </c>
      <c r="I93" s="14">
        <f t="shared" si="4"/>
        <v>0.013425925925925931</v>
      </c>
    </row>
    <row r="94" spans="1:9" ht="15" customHeight="1">
      <c r="A94" s="11">
        <v>91</v>
      </c>
      <c r="B94" s="35" t="s">
        <v>224</v>
      </c>
      <c r="C94" s="35" t="s">
        <v>203</v>
      </c>
      <c r="D94" s="36" t="s">
        <v>45</v>
      </c>
      <c r="E94" s="35" t="s">
        <v>187</v>
      </c>
      <c r="F94" s="37">
        <v>0.04334490740740741</v>
      </c>
      <c r="G94" s="11" t="str">
        <f t="shared" si="5"/>
        <v>6.15/km</v>
      </c>
      <c r="H94" s="14">
        <f t="shared" si="3"/>
        <v>0.021979166666666668</v>
      </c>
      <c r="I94" s="14">
        <f t="shared" si="4"/>
        <v>0.01576388888888889</v>
      </c>
    </row>
    <row r="95" spans="1:9" ht="15" customHeight="1">
      <c r="A95" s="11">
        <v>92</v>
      </c>
      <c r="B95" s="35" t="s">
        <v>94</v>
      </c>
      <c r="C95" s="35" t="s">
        <v>95</v>
      </c>
      <c r="D95" s="36" t="s">
        <v>96</v>
      </c>
      <c r="E95" s="35" t="s">
        <v>97</v>
      </c>
      <c r="F95" s="37">
        <v>0.04340277777777778</v>
      </c>
      <c r="G95" s="11" t="str">
        <f t="shared" si="5"/>
        <v>6.15/km</v>
      </c>
      <c r="H95" s="14">
        <f t="shared" si="3"/>
        <v>0.022037037037037042</v>
      </c>
      <c r="I95" s="14">
        <f t="shared" si="4"/>
        <v>0</v>
      </c>
    </row>
    <row r="96" spans="1:9" ht="15" customHeight="1">
      <c r="A96" s="11">
        <v>93</v>
      </c>
      <c r="B96" s="35" t="s">
        <v>27</v>
      </c>
      <c r="C96" s="35" t="s">
        <v>136</v>
      </c>
      <c r="D96" s="36" t="s">
        <v>78</v>
      </c>
      <c r="E96" s="35" t="s">
        <v>28</v>
      </c>
      <c r="F96" s="37">
        <v>0.04429398148148148</v>
      </c>
      <c r="G96" s="11" t="str">
        <f t="shared" si="5"/>
        <v>6.23/km</v>
      </c>
      <c r="H96" s="14">
        <f t="shared" si="3"/>
        <v>0.022928240740740742</v>
      </c>
      <c r="I96" s="14">
        <f t="shared" si="4"/>
        <v>0.016527777777777777</v>
      </c>
    </row>
    <row r="97" spans="1:9" ht="15" customHeight="1">
      <c r="A97" s="11">
        <v>94</v>
      </c>
      <c r="B97" s="35" t="s">
        <v>98</v>
      </c>
      <c r="C97" s="35" t="s">
        <v>99</v>
      </c>
      <c r="D97" s="36" t="s">
        <v>100</v>
      </c>
      <c r="E97" s="35" t="s">
        <v>28</v>
      </c>
      <c r="F97" s="37">
        <v>0.0459375</v>
      </c>
      <c r="G97" s="11" t="str">
        <f t="shared" si="5"/>
        <v>6.37/km</v>
      </c>
      <c r="H97" s="14">
        <f t="shared" si="3"/>
        <v>0.02457175925925926</v>
      </c>
      <c r="I97" s="14">
        <f t="shared" si="4"/>
        <v>0.00570601851851852</v>
      </c>
    </row>
    <row r="98" spans="1:9" ht="15" customHeight="1">
      <c r="A98" s="11">
        <v>95</v>
      </c>
      <c r="B98" s="35" t="s">
        <v>101</v>
      </c>
      <c r="C98" s="35" t="s">
        <v>102</v>
      </c>
      <c r="D98" s="36" t="s">
        <v>16</v>
      </c>
      <c r="E98" s="35" t="s">
        <v>51</v>
      </c>
      <c r="F98" s="37">
        <v>0.04652777777777778</v>
      </c>
      <c r="G98" s="11" t="str">
        <f t="shared" si="5"/>
        <v>6.42/km</v>
      </c>
      <c r="H98" s="14">
        <f t="shared" si="3"/>
        <v>0.02516203703703704</v>
      </c>
      <c r="I98" s="14">
        <f t="shared" si="4"/>
        <v>0.020601851851851854</v>
      </c>
    </row>
    <row r="99" spans="1:9" ht="15" customHeight="1">
      <c r="A99" s="12">
        <v>96</v>
      </c>
      <c r="B99" s="38" t="s">
        <v>135</v>
      </c>
      <c r="C99" s="38" t="s">
        <v>76</v>
      </c>
      <c r="D99" s="39" t="s">
        <v>15</v>
      </c>
      <c r="E99" s="38" t="s">
        <v>28</v>
      </c>
      <c r="F99" s="40">
        <v>0.04653935185185185</v>
      </c>
      <c r="G99" s="12" t="str">
        <f t="shared" si="5"/>
        <v>6.42/km</v>
      </c>
      <c r="H99" s="15">
        <f t="shared" si="3"/>
        <v>0.025173611111111112</v>
      </c>
      <c r="I99" s="15">
        <f t="shared" si="4"/>
        <v>0.016689814814814817</v>
      </c>
    </row>
  </sheetData>
  <autoFilter ref="A3:I9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ySplit="3" topLeftCell="BM4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0" t="str">
        <f>Individuale!A1</f>
        <v>Cross country Memorial Lustri Sergio</v>
      </c>
      <c r="B1" s="20"/>
      <c r="C1" s="20"/>
    </row>
    <row r="2" spans="1:3" ht="33" customHeight="1">
      <c r="A2" s="21" t="str">
        <f>Individuale!A2&amp;" km. "&amp;Individuale!I2</f>
        <v>Capistrello (AQ) Italia - Domenica 14/08/2011 km. 10</v>
      </c>
      <c r="B2" s="21"/>
      <c r="C2" s="21"/>
    </row>
    <row r="3" spans="1:3" ht="24.75" customHeight="1">
      <c r="A3" s="9" t="s">
        <v>1</v>
      </c>
      <c r="B3" s="5" t="s">
        <v>5</v>
      </c>
      <c r="C3" s="5" t="s">
        <v>10</v>
      </c>
    </row>
    <row r="4" spans="1:3" ht="15" customHeight="1">
      <c r="A4" s="10">
        <v>1</v>
      </c>
      <c r="B4" s="16" t="s">
        <v>28</v>
      </c>
      <c r="C4" s="29">
        <v>21</v>
      </c>
    </row>
    <row r="5" spans="1:3" ht="15" customHeight="1">
      <c r="A5" s="11">
        <v>2</v>
      </c>
      <c r="B5" s="17" t="s">
        <v>23</v>
      </c>
      <c r="C5" s="30">
        <v>12</v>
      </c>
    </row>
    <row r="6" spans="1:3" ht="15" customHeight="1">
      <c r="A6" s="11">
        <v>3</v>
      </c>
      <c r="B6" s="17" t="s">
        <v>26</v>
      </c>
      <c r="C6" s="30">
        <v>9</v>
      </c>
    </row>
    <row r="7" spans="1:3" ht="15" customHeight="1">
      <c r="A7" s="11">
        <v>4</v>
      </c>
      <c r="B7" s="17" t="s">
        <v>31</v>
      </c>
      <c r="C7" s="30">
        <v>6</v>
      </c>
    </row>
    <row r="8" spans="1:3" ht="15" customHeight="1">
      <c r="A8" s="11">
        <v>5</v>
      </c>
      <c r="B8" s="17" t="s">
        <v>173</v>
      </c>
      <c r="C8" s="30">
        <v>5</v>
      </c>
    </row>
    <row r="9" spans="1:3" ht="15" customHeight="1">
      <c r="A9" s="11">
        <v>6</v>
      </c>
      <c r="B9" s="17" t="s">
        <v>187</v>
      </c>
      <c r="C9" s="30">
        <v>5</v>
      </c>
    </row>
    <row r="10" spans="1:3" ht="15" customHeight="1">
      <c r="A10" s="11">
        <v>7</v>
      </c>
      <c r="B10" s="17" t="s">
        <v>51</v>
      </c>
      <c r="C10" s="30">
        <v>3</v>
      </c>
    </row>
    <row r="11" spans="1:3" ht="15" customHeight="1">
      <c r="A11" s="11">
        <v>8</v>
      </c>
      <c r="B11" s="17" t="s">
        <v>43</v>
      </c>
      <c r="C11" s="30">
        <v>3</v>
      </c>
    </row>
    <row r="12" spans="1:3" ht="15" customHeight="1">
      <c r="A12" s="11">
        <v>9</v>
      </c>
      <c r="B12" s="17" t="s">
        <v>19</v>
      </c>
      <c r="C12" s="30">
        <v>2</v>
      </c>
    </row>
    <row r="13" spans="1:3" ht="15" customHeight="1">
      <c r="A13" s="11">
        <v>10</v>
      </c>
      <c r="B13" s="17" t="s">
        <v>171</v>
      </c>
      <c r="C13" s="30">
        <v>2</v>
      </c>
    </row>
    <row r="14" spans="1:3" ht="15" customHeight="1">
      <c r="A14" s="11">
        <v>11</v>
      </c>
      <c r="B14" s="17" t="s">
        <v>179</v>
      </c>
      <c r="C14" s="30">
        <v>2</v>
      </c>
    </row>
    <row r="15" spans="1:3" ht="15" customHeight="1">
      <c r="A15" s="11">
        <v>12</v>
      </c>
      <c r="B15" s="17" t="s">
        <v>161</v>
      </c>
      <c r="C15" s="30">
        <v>2</v>
      </c>
    </row>
    <row r="16" spans="1:3" ht="15" customHeight="1">
      <c r="A16" s="11">
        <v>13</v>
      </c>
      <c r="B16" s="17" t="s">
        <v>164</v>
      </c>
      <c r="C16" s="30">
        <v>2</v>
      </c>
    </row>
    <row r="17" spans="1:3" ht="15" customHeight="1">
      <c r="A17" s="11">
        <v>14</v>
      </c>
      <c r="B17" s="17" t="s">
        <v>182</v>
      </c>
      <c r="C17" s="30">
        <v>2</v>
      </c>
    </row>
    <row r="18" spans="1:3" ht="15" customHeight="1">
      <c r="A18" s="11">
        <v>15</v>
      </c>
      <c r="B18" s="17" t="s">
        <v>124</v>
      </c>
      <c r="C18" s="30">
        <v>2</v>
      </c>
    </row>
    <row r="19" spans="1:3" ht="15" customHeight="1">
      <c r="A19" s="11">
        <v>16</v>
      </c>
      <c r="B19" s="17" t="s">
        <v>167</v>
      </c>
      <c r="C19" s="30">
        <v>1</v>
      </c>
    </row>
    <row r="20" spans="1:3" ht="15" customHeight="1">
      <c r="A20" s="11">
        <v>17</v>
      </c>
      <c r="B20" s="17" t="s">
        <v>198</v>
      </c>
      <c r="C20" s="30">
        <v>1</v>
      </c>
    </row>
    <row r="21" spans="1:3" ht="15" customHeight="1">
      <c r="A21" s="11">
        <v>18</v>
      </c>
      <c r="B21" s="17" t="s">
        <v>97</v>
      </c>
      <c r="C21" s="30">
        <v>1</v>
      </c>
    </row>
    <row r="22" spans="1:3" ht="15" customHeight="1">
      <c r="A22" s="11">
        <v>19</v>
      </c>
      <c r="B22" s="17" t="s">
        <v>20</v>
      </c>
      <c r="C22" s="30">
        <v>1</v>
      </c>
    </row>
    <row r="23" spans="1:3" ht="15" customHeight="1">
      <c r="A23" s="11">
        <v>20</v>
      </c>
      <c r="B23" s="17" t="s">
        <v>48</v>
      </c>
      <c r="C23" s="30">
        <v>1</v>
      </c>
    </row>
    <row r="24" spans="1:3" ht="15" customHeight="1">
      <c r="A24" s="11">
        <v>21</v>
      </c>
      <c r="B24" s="17" t="s">
        <v>205</v>
      </c>
      <c r="C24" s="30">
        <v>1</v>
      </c>
    </row>
    <row r="25" spans="1:3" ht="15" customHeight="1">
      <c r="A25" s="11">
        <v>22</v>
      </c>
      <c r="B25" s="17" t="s">
        <v>107</v>
      </c>
      <c r="C25" s="30">
        <v>1</v>
      </c>
    </row>
    <row r="26" spans="1:3" ht="15" customHeight="1">
      <c r="A26" s="11">
        <v>23</v>
      </c>
      <c r="B26" s="17" t="s">
        <v>36</v>
      </c>
      <c r="C26" s="30">
        <v>1</v>
      </c>
    </row>
    <row r="27" spans="1:3" ht="15" customHeight="1">
      <c r="A27" s="11">
        <v>24</v>
      </c>
      <c r="B27" s="17" t="s">
        <v>104</v>
      </c>
      <c r="C27" s="30">
        <v>1</v>
      </c>
    </row>
    <row r="28" spans="1:3" ht="15" customHeight="1">
      <c r="A28" s="11">
        <v>25</v>
      </c>
      <c r="B28" s="17" t="s">
        <v>216</v>
      </c>
      <c r="C28" s="30">
        <v>1</v>
      </c>
    </row>
    <row r="29" spans="1:3" ht="15" customHeight="1">
      <c r="A29" s="11">
        <v>26</v>
      </c>
      <c r="B29" s="17" t="s">
        <v>71</v>
      </c>
      <c r="C29" s="30">
        <v>1</v>
      </c>
    </row>
    <row r="30" spans="1:3" ht="15" customHeight="1">
      <c r="A30" s="11">
        <v>27</v>
      </c>
      <c r="B30" s="17" t="s">
        <v>123</v>
      </c>
      <c r="C30" s="30">
        <v>1</v>
      </c>
    </row>
    <row r="31" spans="1:3" ht="15" customHeight="1">
      <c r="A31" s="11">
        <v>28</v>
      </c>
      <c r="B31" s="17" t="s">
        <v>67</v>
      </c>
      <c r="C31" s="30">
        <v>1</v>
      </c>
    </row>
    <row r="32" spans="1:3" ht="15" customHeight="1">
      <c r="A32" s="11">
        <v>29</v>
      </c>
      <c r="B32" s="17" t="s">
        <v>223</v>
      </c>
      <c r="C32" s="30">
        <v>1</v>
      </c>
    </row>
    <row r="33" spans="1:3" ht="15" customHeight="1">
      <c r="A33" s="11">
        <v>30</v>
      </c>
      <c r="B33" s="17" t="s">
        <v>157</v>
      </c>
      <c r="C33" s="30">
        <v>1</v>
      </c>
    </row>
    <row r="34" spans="1:3" ht="15" customHeight="1">
      <c r="A34" s="11">
        <v>31</v>
      </c>
      <c r="B34" s="17" t="s">
        <v>154</v>
      </c>
      <c r="C34" s="30">
        <v>1</v>
      </c>
    </row>
    <row r="35" spans="1:3" ht="15" customHeight="1">
      <c r="A35" s="11">
        <v>32</v>
      </c>
      <c r="B35" s="17" t="s">
        <v>112</v>
      </c>
      <c r="C35" s="30">
        <v>1</v>
      </c>
    </row>
    <row r="36" spans="1:3" ht="15" customHeight="1">
      <c r="A36" s="12">
        <v>33</v>
      </c>
      <c r="B36" s="18" t="s">
        <v>193</v>
      </c>
      <c r="C36" s="31">
        <v>1</v>
      </c>
    </row>
    <row r="37" ht="12.75">
      <c r="C37" s="2">
        <f>SUM(C4:C36)</f>
        <v>96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2011-09-01T08:24:55Z</dcterms:modified>
  <cp:category/>
  <cp:version/>
  <cp:contentType/>
  <cp:contentStatus/>
</cp:coreProperties>
</file>