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 5,750 km" sheetId="1" r:id="rId1"/>
    <sheet name="Individuale 4,600 km" sheetId="2" r:id="rId2"/>
    <sheet name="Squadre" sheetId="3" r:id="rId3"/>
  </sheets>
  <definedNames>
    <definedName name="_xlnm._FilterDatabase" localSheetId="1" hidden="1">'Individuale 4,600 km'!$A$4:$I$59</definedName>
    <definedName name="_xlnm._FilterDatabase" localSheetId="0" hidden="1">'Individuale 5,750 km'!$A$4:$I$89</definedName>
    <definedName name="_xlnm.Print_Titles" localSheetId="1">'Individuale 4,600 km'!$1:$4</definedName>
    <definedName name="_xlnm.Print_Titles" localSheetId="0">'Individuale 5,750 km'!$1:$4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<sst xmlns="http://schemas.openxmlformats.org/spreadsheetml/2006/main" count="624" uniqueCount="288">
  <si>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</si>
  <si>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</si>
  <si>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</si>
  <si>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</si>
  <si>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</si>
  <si>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</si>
  <si>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</si>
  <si>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</si>
  <si>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</si>
  <si>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</si>
  <si>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</si>
  <si>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</t>
  </si>
  <si>
    <t>Atl Potenza Picena</t>
  </si>
  <si>
    <t>Virtus CR Lucca</t>
  </si>
  <si>
    <t>Running Evolution</t>
  </si>
  <si>
    <t>Kenia</t>
  </si>
  <si>
    <t>Atl Colleferro</t>
  </si>
  <si>
    <t>Atl Futura</t>
  </si>
  <si>
    <t>Libero</t>
  </si>
  <si>
    <t>La Chianina</t>
  </si>
  <si>
    <t>Annetti</t>
  </si>
  <si>
    <t>Alessandro</t>
  </si>
  <si>
    <t>Policiano</t>
  </si>
  <si>
    <t>Taras</t>
  </si>
  <si>
    <t>Cristian</t>
  </si>
  <si>
    <t>Rin Montevarchi</t>
  </si>
  <si>
    <t>Vannuccini</t>
  </si>
  <si>
    <t>Francesco</t>
  </si>
  <si>
    <t>Salvatore</t>
  </si>
  <si>
    <t>B</t>
  </si>
  <si>
    <t>Atl. Futura</t>
  </si>
  <si>
    <t>Refi</t>
  </si>
  <si>
    <t>Mirko</t>
  </si>
  <si>
    <t>Pod Il Campino</t>
  </si>
  <si>
    <t>Riccardo Valenti</t>
  </si>
  <si>
    <t>Volpi</t>
  </si>
  <si>
    <t>Paolo</t>
  </si>
  <si>
    <t>Pod. Arezzo</t>
  </si>
  <si>
    <t>Capacci</t>
  </si>
  <si>
    <t>Gianluca</t>
  </si>
  <si>
    <t>Sinatti</t>
  </si>
  <si>
    <t>Stefano</t>
  </si>
  <si>
    <t>C</t>
  </si>
  <si>
    <t>Toscana Atletica</t>
  </si>
  <si>
    <t>Lorenzo</t>
  </si>
  <si>
    <t>G.S. Amatori Pod Arezzo</t>
  </si>
  <si>
    <t>Fabio</t>
  </si>
  <si>
    <t>Soldini</t>
  </si>
  <si>
    <t>Aldo</t>
  </si>
  <si>
    <t>Atl Sestini</t>
  </si>
  <si>
    <t>Migliacci</t>
  </si>
  <si>
    <t>D</t>
  </si>
  <si>
    <t>Pontedera Atl.</t>
  </si>
  <si>
    <t>Atl. Lorese</t>
  </si>
  <si>
    <t>Calabro'</t>
  </si>
  <si>
    <t>Antonio</t>
  </si>
  <si>
    <t>Pol Rinascita Montevarchi</t>
  </si>
  <si>
    <t>Della Corte</t>
  </si>
  <si>
    <t>Rodolfo</t>
  </si>
  <si>
    <t>Subbiano Marathon</t>
  </si>
  <si>
    <t>Boncompagni</t>
  </si>
  <si>
    <t>Lucia</t>
  </si>
  <si>
    <t>E</t>
  </si>
  <si>
    <t>Avis Sansepolcro</t>
  </si>
  <si>
    <t>Di Cristo</t>
  </si>
  <si>
    <t>Ciro</t>
  </si>
  <si>
    <t>Lancellotti</t>
  </si>
  <si>
    <t>Giuseppe</t>
  </si>
  <si>
    <t>Tognalini</t>
  </si>
  <si>
    <t>Luca</t>
  </si>
  <si>
    <t>Tavanti</t>
  </si>
  <si>
    <t>Di Miceli</t>
  </si>
  <si>
    <t>Claudio</t>
  </si>
  <si>
    <t>Frontani</t>
  </si>
  <si>
    <t>Atl. Sestini</t>
  </si>
  <si>
    <t>Maurizio</t>
  </si>
  <si>
    <t>Romano</t>
  </si>
  <si>
    <t>F</t>
  </si>
  <si>
    <t>G.S. Il Fiorino</t>
  </si>
  <si>
    <t>Avis Foiano</t>
  </si>
  <si>
    <t>Roberto</t>
  </si>
  <si>
    <t>Patrussi</t>
  </si>
  <si>
    <t>Enzo</t>
  </si>
  <si>
    <t>Innocenti</t>
  </si>
  <si>
    <t>Andrea</t>
  </si>
  <si>
    <t>Floris</t>
  </si>
  <si>
    <t>Renato</t>
  </si>
  <si>
    <t>Orsini Federici</t>
  </si>
  <si>
    <t>Cristiano</t>
  </si>
  <si>
    <t>Mazzierli</t>
  </si>
  <si>
    <t>Barneschi</t>
  </si>
  <si>
    <t>Francesca</t>
  </si>
  <si>
    <t>Iannitello</t>
  </si>
  <si>
    <t>Davide</t>
  </si>
  <si>
    <t>ASD Fedi</t>
  </si>
  <si>
    <t>Marco</t>
  </si>
  <si>
    <t>Riccardo</t>
  </si>
  <si>
    <t>Simone</t>
  </si>
  <si>
    <t>Adalberti</t>
  </si>
  <si>
    <t>Mauro</t>
  </si>
  <si>
    <t>Adriano</t>
  </si>
  <si>
    <t>Atl. Sangiovannese</t>
  </si>
  <si>
    <t>Atl. Sansepolcro</t>
  </si>
  <si>
    <t>Moreno</t>
  </si>
  <si>
    <t>Pierluigi</t>
  </si>
  <si>
    <t>Pod. Lama</t>
  </si>
  <si>
    <t>Alberto</t>
  </si>
  <si>
    <t>Polvani</t>
  </si>
  <si>
    <t>Natascia</t>
  </si>
  <si>
    <t>Caruso</t>
  </si>
  <si>
    <t>Angelo</t>
  </si>
  <si>
    <t>Vagnuzzi</t>
  </si>
  <si>
    <t>Carlo</t>
  </si>
  <si>
    <t>Bassi</t>
  </si>
  <si>
    <t>Guido</t>
  </si>
  <si>
    <t>Isolani</t>
  </si>
  <si>
    <t>Atl. Nicchi</t>
  </si>
  <si>
    <t>Governini</t>
  </si>
  <si>
    <t>Alessandra</t>
  </si>
  <si>
    <t>Marathon Citta' Di Castello</t>
  </si>
  <si>
    <t>Mencarelli</t>
  </si>
  <si>
    <t>Federica</t>
  </si>
  <si>
    <t>Sanarelli</t>
  </si>
  <si>
    <t>Nicoletta</t>
  </si>
  <si>
    <t>Ivo</t>
  </si>
  <si>
    <t>Pod. Il Campino - Castiglion Fior.</t>
  </si>
  <si>
    <t>Banelli</t>
  </si>
  <si>
    <t>Luciano</t>
  </si>
  <si>
    <t>Guadagni</t>
  </si>
  <si>
    <t>Sergio</t>
  </si>
  <si>
    <t>Martino</t>
  </si>
  <si>
    <t>Bernardini</t>
  </si>
  <si>
    <t>Marianelli</t>
  </si>
  <si>
    <t>Menchetti</t>
  </si>
  <si>
    <t>Atl. Montemurlo</t>
  </si>
  <si>
    <t>Nicola</t>
  </si>
  <si>
    <t>Maurizi</t>
  </si>
  <si>
    <t>Platica </t>
  </si>
  <si>
    <t>Valentina</t>
  </si>
  <si>
    <t>Matteo</t>
  </si>
  <si>
    <t>Patriarchi</t>
  </si>
  <si>
    <t>Bigiarini</t>
  </si>
  <si>
    <t>Emanuele</t>
  </si>
  <si>
    <t>Dori</t>
  </si>
  <si>
    <t>Lib Siena</t>
  </si>
  <si>
    <t>Marzotto</t>
  </si>
  <si>
    <t>Ita Emanuela</t>
  </si>
  <si>
    <t>Falomi</t>
  </si>
  <si>
    <t>Valdemaro</t>
  </si>
  <si>
    <t>Fausto</t>
  </si>
  <si>
    <t>Marraghini</t>
  </si>
  <si>
    <t>Pietro</t>
  </si>
  <si>
    <t>Vittorio</t>
  </si>
  <si>
    <t>Redi</t>
  </si>
  <si>
    <t>Nazareno</t>
  </si>
  <si>
    <t>Cocchi</t>
  </si>
  <si>
    <t>Umberto</t>
  </si>
  <si>
    <t>Atl. Sinalunga</t>
  </si>
  <si>
    <t>Giulianelli</t>
  </si>
  <si>
    <t>Uisp Chianciano</t>
  </si>
  <si>
    <t>Atl Sangiovannese</t>
  </si>
  <si>
    <t>U.P. Policiano</t>
  </si>
  <si>
    <t>Rabattoni</t>
  </si>
  <si>
    <t>Dereje</t>
  </si>
  <si>
    <t>Runners Team Volpiano</t>
  </si>
  <si>
    <t>Niola</t>
  </si>
  <si>
    <t>Attilio</t>
  </si>
  <si>
    <t>Filaj</t>
  </si>
  <si>
    <t>Perparim</t>
  </si>
  <si>
    <t>Occhiolini</t>
  </si>
  <si>
    <t>Filippo</t>
  </si>
  <si>
    <t>Atl. Castello</t>
  </si>
  <si>
    <t>Treve</t>
  </si>
  <si>
    <t>Mattia</t>
  </si>
  <si>
    <t>Citta' Di Sesto</t>
  </si>
  <si>
    <t>Graziani</t>
  </si>
  <si>
    <t>Roverelli</t>
  </si>
  <si>
    <t>Mattoni</t>
  </si>
  <si>
    <t>Ciocchi</t>
  </si>
  <si>
    <t>Cesare</t>
  </si>
  <si>
    <t>Brogi</t>
  </si>
  <si>
    <t>VIS Cortona</t>
  </si>
  <si>
    <t>Poli</t>
  </si>
  <si>
    <t>Massimo</t>
  </si>
  <si>
    <t>Bartemucci</t>
  </si>
  <si>
    <t>Vis Cortona</t>
  </si>
  <si>
    <t>Scaramucci</t>
  </si>
  <si>
    <t>Valerio</t>
  </si>
  <si>
    <t>Bettarelli</t>
  </si>
  <si>
    <t>GS Amatori Arezzo</t>
  </si>
  <si>
    <t>Filauro</t>
  </si>
  <si>
    <t>Gianpaolo</t>
  </si>
  <si>
    <t>Alpi Apuane</t>
  </si>
  <si>
    <t>Mannuccini</t>
  </si>
  <si>
    <t>Tigli</t>
  </si>
  <si>
    <t>Landucci</t>
  </si>
  <si>
    <t>Braconi</t>
  </si>
  <si>
    <t>Accioli</t>
  </si>
  <si>
    <t>Tiziano</t>
  </si>
  <si>
    <t>Ischi</t>
  </si>
  <si>
    <t>Atl Sinalunga</t>
  </si>
  <si>
    <t>Andreini</t>
  </si>
  <si>
    <t>Peluzzi</t>
  </si>
  <si>
    <t>Ghezzi</t>
  </si>
  <si>
    <t>Caneschi</t>
  </si>
  <si>
    <t>Paganelli</t>
  </si>
  <si>
    <t>Parrini</t>
  </si>
  <si>
    <t>Avis Cortona</t>
  </si>
  <si>
    <t>Felici</t>
  </si>
  <si>
    <t>Casini</t>
  </si>
  <si>
    <t>Chiezzi</t>
  </si>
  <si>
    <t>Antonelli</t>
  </si>
  <si>
    <t>Alessio</t>
  </si>
  <si>
    <t>Tavini</t>
  </si>
  <si>
    <t>Ballotti</t>
  </si>
  <si>
    <t>Pinzi</t>
  </si>
  <si>
    <t>Ermanno</t>
  </si>
  <si>
    <t>GS Filippide</t>
  </si>
  <si>
    <t>Lanari</t>
  </si>
  <si>
    <t>Mazzini</t>
  </si>
  <si>
    <t>Yuri</t>
  </si>
  <si>
    <t>Bivignani</t>
  </si>
  <si>
    <t>Gabriele</t>
  </si>
  <si>
    <t>Bandini</t>
  </si>
  <si>
    <t>Sauro</t>
  </si>
  <si>
    <t>Remigio</t>
  </si>
  <si>
    <t>Genca</t>
  </si>
  <si>
    <t>Paci</t>
  </si>
  <si>
    <t>Ridoni</t>
  </si>
  <si>
    <t>Seri</t>
  </si>
  <si>
    <t>Spertilli</t>
  </si>
  <si>
    <t>Stefanucci</t>
  </si>
  <si>
    <t>Balzano</t>
  </si>
  <si>
    <t>Manerchia M.</t>
  </si>
  <si>
    <t>Ceccanibbi</t>
  </si>
  <si>
    <t>Franco</t>
  </si>
  <si>
    <t>Menconi</t>
  </si>
  <si>
    <t>Antonello</t>
  </si>
  <si>
    <t>CDP_T&amp;RB Group</t>
  </si>
  <si>
    <t>Serafini</t>
  </si>
  <si>
    <t>Calosci</t>
  </si>
  <si>
    <t>Gaetano</t>
  </si>
  <si>
    <t>Materozzi</t>
  </si>
  <si>
    <t>UISP Chianciano</t>
  </si>
  <si>
    <t>Floridi</t>
  </si>
  <si>
    <t>Lucio</t>
  </si>
  <si>
    <t>Tonelli</t>
  </si>
  <si>
    <t>Luigi</t>
  </si>
  <si>
    <t>Barberini</t>
  </si>
  <si>
    <t>GS Cappuccini</t>
  </si>
  <si>
    <t>Matini</t>
  </si>
  <si>
    <t>Cassioli</t>
  </si>
  <si>
    <t>Celzo</t>
  </si>
  <si>
    <t>Palestra The best Body</t>
  </si>
  <si>
    <t>Vignozzi</t>
  </si>
  <si>
    <t>Fiesole Outback</t>
  </si>
  <si>
    <t>Mattesini</t>
  </si>
  <si>
    <t>Barbetti</t>
  </si>
  <si>
    <t>Chiodini</t>
  </si>
  <si>
    <t>Giovanni</t>
  </si>
  <si>
    <t>Farano</t>
  </si>
  <si>
    <t>Dondi</t>
  </si>
  <si>
    <t>Zeffiro</t>
  </si>
  <si>
    <t>Bossi</t>
  </si>
  <si>
    <t>Nocentini</t>
  </si>
  <si>
    <t>Veronica</t>
  </si>
  <si>
    <t>Francini</t>
  </si>
  <si>
    <t>Monacchini</t>
  </si>
  <si>
    <t>Lentini</t>
  </si>
  <si>
    <t>Sguerri</t>
  </si>
  <si>
    <t>Bruno</t>
  </si>
  <si>
    <t>Mariottini</t>
  </si>
  <si>
    <t>Elisa</t>
  </si>
  <si>
    <t>Atl Sinalnga</t>
  </si>
  <si>
    <t>Conti</t>
  </si>
  <si>
    <t>Tanganelli</t>
  </si>
  <si>
    <t>Rosanna</t>
  </si>
  <si>
    <t>Ciabattini</t>
  </si>
  <si>
    <t>Euro</t>
  </si>
  <si>
    <t>Samanta</t>
  </si>
  <si>
    <t>Mellone</t>
  </si>
  <si>
    <t>Carmine</t>
  </si>
  <si>
    <t>Risini</t>
  </si>
  <si>
    <t>Carboni</t>
  </si>
  <si>
    <t>Marica</t>
  </si>
  <si>
    <t>Contemori</t>
  </si>
  <si>
    <t>Corridinotte</t>
  </si>
  <si>
    <t>Monsigliolo-Cortona (AR)  Italia - Mercoledì 27/06/2012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</si>
</sst>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4" topLeftCell="BM5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286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287</v>
      </c>
      <c r="B3" s="22"/>
      <c r="C3" s="22"/>
      <c r="D3" s="22"/>
      <c r="E3" s="22"/>
      <c r="F3" s="22"/>
      <c r="G3" s="22"/>
      <c r="H3" s="3" t="s">
        <v>1</v>
      </c>
      <c r="I3" s="4">
        <v>5.75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20</v>
      </c>
      <c r="C5" s="25" t="s">
        <v>21</v>
      </c>
      <c r="D5" s="31" t="s">
        <v>11</v>
      </c>
      <c r="E5" s="25" t="s">
        <v>161</v>
      </c>
      <c r="F5" s="28">
        <v>0.013206018518518518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1">
        <f aca="true" t="shared" si="1" ref="H5:H68">F5-$F$5</f>
        <v>0</v>
      </c>
      <c r="I5" s="11">
        <f>F5-INDEX($F$5:$F$543,MATCH(D5,$D$5:$D$543,0))</f>
        <v>0</v>
      </c>
    </row>
    <row r="6" spans="1:9" s="12" customFormat="1" ht="15" customHeight="1">
      <c r="A6" s="13">
        <v>2</v>
      </c>
      <c r="B6" s="26" t="s">
        <v>162</v>
      </c>
      <c r="C6" s="26" t="s">
        <v>163</v>
      </c>
      <c r="D6" s="32" t="s">
        <v>11</v>
      </c>
      <c r="E6" s="26" t="s">
        <v>164</v>
      </c>
      <c r="F6" s="29">
        <v>0.01332175925925926</v>
      </c>
      <c r="G6" s="13" t="str">
        <f t="shared" si="0"/>
        <v>3.20/km</v>
      </c>
      <c r="H6" s="14">
        <f t="shared" si="1"/>
        <v>0.00011574074074074264</v>
      </c>
      <c r="I6" s="14">
        <f>F6-INDEX($F$5:$F$543,MATCH(D6,$D$5:$D$543,0))</f>
        <v>0.00011574074074074264</v>
      </c>
    </row>
    <row r="7" spans="1:9" s="12" customFormat="1" ht="15" customHeight="1">
      <c r="A7" s="13">
        <v>3</v>
      </c>
      <c r="B7" s="26" t="s">
        <v>165</v>
      </c>
      <c r="C7" s="26" t="s">
        <v>166</v>
      </c>
      <c r="D7" s="32" t="s">
        <v>11</v>
      </c>
      <c r="E7" s="26" t="s">
        <v>159</v>
      </c>
      <c r="F7" s="29">
        <v>0.013379629629629628</v>
      </c>
      <c r="G7" s="13" t="str">
        <f t="shared" si="0"/>
        <v>3.21/km</v>
      </c>
      <c r="H7" s="14">
        <f t="shared" si="1"/>
        <v>0.0001736111111111105</v>
      </c>
      <c r="I7" s="14">
        <f>F7-INDEX($F$5:$F$543,MATCH(D7,$D$5:$D$543,0))</f>
        <v>0.0001736111111111105</v>
      </c>
    </row>
    <row r="8" spans="1:9" s="12" customFormat="1" ht="15" customHeight="1">
      <c r="A8" s="13">
        <v>4</v>
      </c>
      <c r="B8" s="26" t="s">
        <v>167</v>
      </c>
      <c r="C8" s="26" t="s">
        <v>168</v>
      </c>
      <c r="D8" s="32" t="s">
        <v>29</v>
      </c>
      <c r="E8" s="26" t="s">
        <v>161</v>
      </c>
      <c r="F8" s="29">
        <v>0.013460648148148147</v>
      </c>
      <c r="G8" s="13" t="str">
        <f t="shared" si="0"/>
        <v>3.22/km</v>
      </c>
      <c r="H8" s="14">
        <f t="shared" si="1"/>
        <v>0.00025462962962962896</v>
      </c>
      <c r="I8" s="14">
        <f>F8-INDEX($F$5:$F$543,MATCH(D8,$D$5:$D$543,0))</f>
        <v>0</v>
      </c>
    </row>
    <row r="9" spans="1:9" s="12" customFormat="1" ht="15" customHeight="1">
      <c r="A9" s="13">
        <v>5</v>
      </c>
      <c r="B9" s="26" t="s">
        <v>169</v>
      </c>
      <c r="C9" s="26" t="s">
        <v>170</v>
      </c>
      <c r="D9" s="32" t="s">
        <v>11</v>
      </c>
      <c r="E9" s="26" t="s">
        <v>171</v>
      </c>
      <c r="F9" s="29">
        <v>0.013611111111111114</v>
      </c>
      <c r="G9" s="13" t="str">
        <f t="shared" si="0"/>
        <v>3.25/km</v>
      </c>
      <c r="H9" s="14">
        <f t="shared" si="1"/>
        <v>0.0004050925925925958</v>
      </c>
      <c r="I9" s="14">
        <f>F9-INDEX($F$5:$F$543,MATCH(D9,$D$5:$D$543,0))</f>
        <v>0.0004050925925925958</v>
      </c>
    </row>
    <row r="10" spans="1:9" s="12" customFormat="1" ht="15" customHeight="1">
      <c r="A10" s="13">
        <v>6</v>
      </c>
      <c r="B10" s="26" t="s">
        <v>172</v>
      </c>
      <c r="C10" s="26" t="s">
        <v>173</v>
      </c>
      <c r="D10" s="32" t="s">
        <v>29</v>
      </c>
      <c r="E10" s="26" t="s">
        <v>174</v>
      </c>
      <c r="F10" s="29">
        <v>0.013784722222222224</v>
      </c>
      <c r="G10" s="13" t="str">
        <f t="shared" si="0"/>
        <v>3.27/km</v>
      </c>
      <c r="H10" s="14">
        <f t="shared" si="1"/>
        <v>0.0005787037037037063</v>
      </c>
      <c r="I10" s="14">
        <f>F10-INDEX($F$5:$F$543,MATCH(D10,$D$5:$D$543,0))</f>
        <v>0.0003240740740740773</v>
      </c>
    </row>
    <row r="11" spans="1:9" s="12" customFormat="1" ht="15" customHeight="1">
      <c r="A11" s="13">
        <v>7</v>
      </c>
      <c r="B11" s="26" t="s">
        <v>175</v>
      </c>
      <c r="C11" s="26" t="s">
        <v>142</v>
      </c>
      <c r="D11" s="32" t="s">
        <v>11</v>
      </c>
      <c r="E11" s="26" t="s">
        <v>161</v>
      </c>
      <c r="F11" s="29">
        <v>0.014027777777777778</v>
      </c>
      <c r="G11" s="13" t="str">
        <f t="shared" si="0"/>
        <v>3.31/km</v>
      </c>
      <c r="H11" s="14">
        <f t="shared" si="1"/>
        <v>0.0008217592592592599</v>
      </c>
      <c r="I11" s="14">
        <f>F11-INDEX($F$5:$F$543,MATCH(D11,$D$5:$D$543,0))</f>
        <v>0.0008217592592592599</v>
      </c>
    </row>
    <row r="12" spans="1:9" s="12" customFormat="1" ht="15" customHeight="1">
      <c r="A12" s="13">
        <v>8</v>
      </c>
      <c r="B12" s="26" t="s">
        <v>176</v>
      </c>
      <c r="C12" s="26" t="s">
        <v>80</v>
      </c>
      <c r="D12" s="32" t="s">
        <v>11</v>
      </c>
      <c r="E12" s="26" t="s">
        <v>49</v>
      </c>
      <c r="F12" s="29">
        <v>0.0140625</v>
      </c>
      <c r="G12" s="13" t="str">
        <f t="shared" si="0"/>
        <v>3.31/km</v>
      </c>
      <c r="H12" s="14">
        <f t="shared" si="1"/>
        <v>0.0008564814814814824</v>
      </c>
      <c r="I12" s="14">
        <f>F12-INDEX($F$5:$F$543,MATCH(D12,$D$5:$D$543,0))</f>
        <v>0.0008564814814814824</v>
      </c>
    </row>
    <row r="13" spans="1:9" s="12" customFormat="1" ht="15" customHeight="1">
      <c r="A13" s="13">
        <v>9</v>
      </c>
      <c r="B13" s="26" t="s">
        <v>31</v>
      </c>
      <c r="C13" s="26" t="s">
        <v>32</v>
      </c>
      <c r="D13" s="32" t="s">
        <v>11</v>
      </c>
      <c r="E13" s="26" t="s">
        <v>33</v>
      </c>
      <c r="F13" s="29">
        <v>0.014212962962962962</v>
      </c>
      <c r="G13" s="13" t="str">
        <f t="shared" si="0"/>
        <v>3.34/km</v>
      </c>
      <c r="H13" s="14">
        <f t="shared" si="1"/>
        <v>0.001006944444444444</v>
      </c>
      <c r="I13" s="14">
        <f>F13-INDEX($F$5:$F$543,MATCH(D13,$D$5:$D$543,0))</f>
        <v>0.001006944444444444</v>
      </c>
    </row>
    <row r="14" spans="1:9" s="12" customFormat="1" ht="15" customHeight="1">
      <c r="A14" s="13">
        <v>10</v>
      </c>
      <c r="B14" s="26" t="s">
        <v>35</v>
      </c>
      <c r="C14" s="26" t="s">
        <v>24</v>
      </c>
      <c r="D14" s="32" t="s">
        <v>11</v>
      </c>
      <c r="E14" s="26" t="s">
        <v>161</v>
      </c>
      <c r="F14" s="29">
        <v>0.014317129629629631</v>
      </c>
      <c r="G14" s="13" t="str">
        <f t="shared" si="0"/>
        <v>3.35/km</v>
      </c>
      <c r="H14" s="14">
        <f t="shared" si="1"/>
        <v>0.001111111111111113</v>
      </c>
      <c r="I14" s="14">
        <f>F14-INDEX($F$5:$F$543,MATCH(D14,$D$5:$D$543,0))</f>
        <v>0.001111111111111113</v>
      </c>
    </row>
    <row r="15" spans="1:9" s="12" customFormat="1" ht="15" customHeight="1">
      <c r="A15" s="13">
        <v>11</v>
      </c>
      <c r="B15" s="26" t="s">
        <v>177</v>
      </c>
      <c r="C15" s="26" t="s">
        <v>110</v>
      </c>
      <c r="D15" s="32" t="s">
        <v>29</v>
      </c>
      <c r="E15" s="26" t="s">
        <v>161</v>
      </c>
      <c r="F15" s="29">
        <v>0.014386574074074072</v>
      </c>
      <c r="G15" s="13" t="str">
        <f t="shared" si="0"/>
        <v>3.36/km</v>
      </c>
      <c r="H15" s="14">
        <f t="shared" si="1"/>
        <v>0.0011805555555555545</v>
      </c>
      <c r="I15" s="14">
        <f>F15-INDEX($F$5:$F$543,MATCH(D15,$D$5:$D$543,0))</f>
        <v>0.0009259259259259255</v>
      </c>
    </row>
    <row r="16" spans="1:9" s="12" customFormat="1" ht="15" customHeight="1">
      <c r="A16" s="13">
        <v>12</v>
      </c>
      <c r="B16" s="26" t="s">
        <v>38</v>
      </c>
      <c r="C16" s="26" t="s">
        <v>39</v>
      </c>
      <c r="D16" s="32" t="s">
        <v>29</v>
      </c>
      <c r="E16" s="26" t="s">
        <v>161</v>
      </c>
      <c r="F16" s="29">
        <v>0.014467592592592593</v>
      </c>
      <c r="G16" s="13" t="str">
        <f t="shared" si="0"/>
        <v>3.37/km</v>
      </c>
      <c r="H16" s="14">
        <f t="shared" si="1"/>
        <v>0.0012615740740740747</v>
      </c>
      <c r="I16" s="14">
        <f>F16-INDEX($F$5:$F$543,MATCH(D16,$D$5:$D$543,0))</f>
        <v>0.0010069444444444457</v>
      </c>
    </row>
    <row r="17" spans="1:9" s="12" customFormat="1" ht="15" customHeight="1">
      <c r="A17" s="13">
        <v>13</v>
      </c>
      <c r="B17" s="26" t="s">
        <v>178</v>
      </c>
      <c r="C17" s="26" t="s">
        <v>179</v>
      </c>
      <c r="D17" s="32" t="s">
        <v>29</v>
      </c>
      <c r="E17" s="26" t="s">
        <v>63</v>
      </c>
      <c r="F17" s="29">
        <v>0.014618055555555556</v>
      </c>
      <c r="G17" s="13" t="str">
        <f t="shared" si="0"/>
        <v>3.40/km</v>
      </c>
      <c r="H17" s="14">
        <f t="shared" si="1"/>
        <v>0.001412037037037038</v>
      </c>
      <c r="I17" s="14">
        <f>F17-INDEX($F$5:$F$543,MATCH(D17,$D$5:$D$543,0))</f>
        <v>0.001157407407407409</v>
      </c>
    </row>
    <row r="18" spans="1:9" s="12" customFormat="1" ht="15" customHeight="1">
      <c r="A18" s="13">
        <v>14</v>
      </c>
      <c r="B18" s="26" t="s">
        <v>180</v>
      </c>
      <c r="C18" s="26" t="s">
        <v>106</v>
      </c>
      <c r="D18" s="32" t="s">
        <v>11</v>
      </c>
      <c r="E18" s="26" t="s">
        <v>181</v>
      </c>
      <c r="F18" s="29">
        <v>0.014652777777777778</v>
      </c>
      <c r="G18" s="13" t="str">
        <f t="shared" si="0"/>
        <v>3.40/km</v>
      </c>
      <c r="H18" s="14">
        <f t="shared" si="1"/>
        <v>0.0014467592592592605</v>
      </c>
      <c r="I18" s="14">
        <f>F18-INDEX($F$5:$F$543,MATCH(D18,$D$5:$D$543,0))</f>
        <v>0.0014467592592592605</v>
      </c>
    </row>
    <row r="19" spans="1:9" s="12" customFormat="1" ht="15" customHeight="1">
      <c r="A19" s="13">
        <v>15</v>
      </c>
      <c r="B19" s="26" t="s">
        <v>26</v>
      </c>
      <c r="C19" s="26" t="s">
        <v>27</v>
      </c>
      <c r="D19" s="32" t="s">
        <v>11</v>
      </c>
      <c r="E19" s="26" t="s">
        <v>161</v>
      </c>
      <c r="F19" s="29">
        <v>0.0146875</v>
      </c>
      <c r="G19" s="13" t="str">
        <f t="shared" si="0"/>
        <v>3.41/km</v>
      </c>
      <c r="H19" s="14">
        <f t="shared" si="1"/>
        <v>0.0014814814814814812</v>
      </c>
      <c r="I19" s="14">
        <f>F19-INDEX($F$5:$F$543,MATCH(D19,$D$5:$D$543,0))</f>
        <v>0.0014814814814814812</v>
      </c>
    </row>
    <row r="20" spans="1:9" s="12" customFormat="1" ht="15" customHeight="1">
      <c r="A20" s="13">
        <v>16</v>
      </c>
      <c r="B20" s="26" t="s">
        <v>182</v>
      </c>
      <c r="C20" s="26" t="s">
        <v>183</v>
      </c>
      <c r="D20" s="32" t="s">
        <v>11</v>
      </c>
      <c r="E20" s="26" t="s">
        <v>49</v>
      </c>
      <c r="F20" s="29">
        <v>0.014710648148148148</v>
      </c>
      <c r="G20" s="13" t="str">
        <f t="shared" si="0"/>
        <v>3.41/km</v>
      </c>
      <c r="H20" s="14">
        <f t="shared" si="1"/>
        <v>0.00150462962962963</v>
      </c>
      <c r="I20" s="14">
        <f>F20-INDEX($F$5:$F$543,MATCH(D20,$D$5:$D$543,0))</f>
        <v>0.00150462962962963</v>
      </c>
    </row>
    <row r="21" spans="1:9" s="12" customFormat="1" ht="15" customHeight="1">
      <c r="A21" s="13">
        <v>17</v>
      </c>
      <c r="B21" s="26" t="s">
        <v>50</v>
      </c>
      <c r="C21" s="26" t="s">
        <v>41</v>
      </c>
      <c r="D21" s="32" t="s">
        <v>29</v>
      </c>
      <c r="E21" s="26" t="s">
        <v>161</v>
      </c>
      <c r="F21" s="29">
        <v>0.014756944444444446</v>
      </c>
      <c r="G21" s="13" t="str">
        <f t="shared" si="0"/>
        <v>3.42/km</v>
      </c>
      <c r="H21" s="14">
        <f t="shared" si="1"/>
        <v>0.0015509259259259278</v>
      </c>
      <c r="I21" s="14">
        <f>F21-INDEX($F$5:$F$543,MATCH(D21,$D$5:$D$543,0))</f>
        <v>0.0012962962962962989</v>
      </c>
    </row>
    <row r="22" spans="1:9" s="12" customFormat="1" ht="15" customHeight="1">
      <c r="A22" s="13">
        <v>18</v>
      </c>
      <c r="B22" s="26" t="s">
        <v>184</v>
      </c>
      <c r="C22" s="26" t="s">
        <v>84</v>
      </c>
      <c r="D22" s="32" t="s">
        <v>11</v>
      </c>
      <c r="E22" s="26" t="s">
        <v>185</v>
      </c>
      <c r="F22" s="29">
        <v>0.01480324074074074</v>
      </c>
      <c r="G22" s="13" t="str">
        <f t="shared" si="0"/>
        <v>3.42/km</v>
      </c>
      <c r="H22" s="14">
        <f t="shared" si="1"/>
        <v>0.001597222222222222</v>
      </c>
      <c r="I22" s="14">
        <f>F22-INDEX($F$5:$F$543,MATCH(D22,$D$5:$D$543,0))</f>
        <v>0.001597222222222222</v>
      </c>
    </row>
    <row r="23" spans="1:9" s="12" customFormat="1" ht="15" customHeight="1">
      <c r="A23" s="13">
        <v>19</v>
      </c>
      <c r="B23" s="26" t="s">
        <v>47</v>
      </c>
      <c r="C23" s="26" t="s">
        <v>48</v>
      </c>
      <c r="D23" s="32" t="s">
        <v>29</v>
      </c>
      <c r="E23" s="26" t="s">
        <v>49</v>
      </c>
      <c r="F23" s="29">
        <v>0.015069444444444443</v>
      </c>
      <c r="G23" s="13" t="str">
        <f t="shared" si="0"/>
        <v>3.46/km</v>
      </c>
      <c r="H23" s="14">
        <f t="shared" si="1"/>
        <v>0.0018634259259259246</v>
      </c>
      <c r="I23" s="14">
        <f>F23-INDEX($F$5:$F$543,MATCH(D23,$D$5:$D$543,0))</f>
        <v>0.0016087962962962957</v>
      </c>
    </row>
    <row r="24" spans="1:9" s="12" customFormat="1" ht="15" customHeight="1">
      <c r="A24" s="13">
        <v>20</v>
      </c>
      <c r="B24" s="26" t="s">
        <v>186</v>
      </c>
      <c r="C24" s="26" t="s">
        <v>187</v>
      </c>
      <c r="D24" s="32" t="s">
        <v>29</v>
      </c>
      <c r="E24" s="26" t="s">
        <v>161</v>
      </c>
      <c r="F24" s="29">
        <v>0.01513888888888889</v>
      </c>
      <c r="G24" s="13" t="str">
        <f t="shared" si="0"/>
        <v>3.47/km</v>
      </c>
      <c r="H24" s="14">
        <f t="shared" si="1"/>
        <v>0.0019328703703703713</v>
      </c>
      <c r="I24" s="14">
        <f>F24-INDEX($F$5:$F$543,MATCH(D24,$D$5:$D$543,0))</f>
        <v>0.0016782407407407423</v>
      </c>
    </row>
    <row r="25" spans="1:9" s="12" customFormat="1" ht="15" customHeight="1">
      <c r="A25" s="13">
        <v>21</v>
      </c>
      <c r="B25" s="26" t="s">
        <v>54</v>
      </c>
      <c r="C25" s="26" t="s">
        <v>55</v>
      </c>
      <c r="D25" s="32" t="s">
        <v>29</v>
      </c>
      <c r="E25" s="26" t="s">
        <v>56</v>
      </c>
      <c r="F25" s="29">
        <v>0.015266203703703705</v>
      </c>
      <c r="G25" s="13" t="str">
        <f t="shared" si="0"/>
        <v>3.49/km</v>
      </c>
      <c r="H25" s="14">
        <f t="shared" si="1"/>
        <v>0.0020601851851851875</v>
      </c>
      <c r="I25" s="14">
        <f>F25-INDEX($F$5:$F$543,MATCH(D25,$D$5:$D$543,0))</f>
        <v>0.0018055555555555585</v>
      </c>
    </row>
    <row r="26" spans="1:9" s="12" customFormat="1" ht="15" customHeight="1">
      <c r="A26" s="13">
        <v>22</v>
      </c>
      <c r="B26" s="26" t="s">
        <v>188</v>
      </c>
      <c r="C26" s="26" t="s">
        <v>41</v>
      </c>
      <c r="D26" s="32" t="s">
        <v>11</v>
      </c>
      <c r="E26" s="26" t="s">
        <v>18</v>
      </c>
      <c r="F26" s="29">
        <v>0.0153125</v>
      </c>
      <c r="G26" s="13" t="str">
        <f t="shared" si="0"/>
        <v>3.50/km</v>
      </c>
      <c r="H26" s="14">
        <f t="shared" si="1"/>
        <v>0.0021064814814814817</v>
      </c>
      <c r="I26" s="14">
        <f>F26-INDEX($F$5:$F$543,MATCH(D26,$D$5:$D$543,0))</f>
        <v>0.0021064814814814817</v>
      </c>
    </row>
    <row r="27" spans="1:9" s="12" customFormat="1" ht="15" customHeight="1">
      <c r="A27" s="13">
        <v>23</v>
      </c>
      <c r="B27" s="26" t="s">
        <v>70</v>
      </c>
      <c r="C27" s="26" t="s">
        <v>27</v>
      </c>
      <c r="D27" s="32" t="s">
        <v>11</v>
      </c>
      <c r="E27" s="26" t="s">
        <v>189</v>
      </c>
      <c r="F27" s="29">
        <v>0.015347222222222222</v>
      </c>
      <c r="G27" s="13" t="str">
        <f t="shared" si="0"/>
        <v>3.51/km</v>
      </c>
      <c r="H27" s="14">
        <f t="shared" si="1"/>
        <v>0.002141203703703704</v>
      </c>
      <c r="I27" s="14">
        <f>F27-INDEX($F$5:$F$543,MATCH(D27,$D$5:$D$543,0))</f>
        <v>0.002141203703703704</v>
      </c>
    </row>
    <row r="28" spans="1:9" s="15" customFormat="1" ht="15" customHeight="1">
      <c r="A28" s="13">
        <v>24</v>
      </c>
      <c r="B28" s="26" t="s">
        <v>150</v>
      </c>
      <c r="C28" s="26" t="s">
        <v>95</v>
      </c>
      <c r="D28" s="32" t="s">
        <v>11</v>
      </c>
      <c r="E28" s="26" t="s">
        <v>59</v>
      </c>
      <c r="F28" s="29">
        <v>0.015358796296296296</v>
      </c>
      <c r="G28" s="13" t="str">
        <f t="shared" si="0"/>
        <v>3.51/km</v>
      </c>
      <c r="H28" s="14">
        <f t="shared" si="1"/>
        <v>0.0021527777777777778</v>
      </c>
      <c r="I28" s="14">
        <f>F28-INDEX($F$5:$F$543,MATCH(D28,$D$5:$D$543,0))</f>
        <v>0.0021527777777777778</v>
      </c>
    </row>
    <row r="29" spans="1:9" ht="15" customHeight="1">
      <c r="A29" s="13">
        <v>25</v>
      </c>
      <c r="B29" s="26" t="s">
        <v>60</v>
      </c>
      <c r="C29" s="26" t="s">
        <v>80</v>
      </c>
      <c r="D29" s="32" t="s">
        <v>11</v>
      </c>
      <c r="E29" s="26" t="s">
        <v>79</v>
      </c>
      <c r="F29" s="29">
        <v>0.01537037037037037</v>
      </c>
      <c r="G29" s="13" t="str">
        <f t="shared" si="0"/>
        <v>3.51/km</v>
      </c>
      <c r="H29" s="14">
        <f t="shared" si="1"/>
        <v>0.0021643518518518513</v>
      </c>
      <c r="I29" s="14">
        <f>F29-INDEX($F$5:$F$543,MATCH(D29,$D$5:$D$543,0))</f>
        <v>0.0021643518518518513</v>
      </c>
    </row>
    <row r="30" spans="1:9" ht="15" customHeight="1">
      <c r="A30" s="13">
        <v>26</v>
      </c>
      <c r="B30" s="26" t="s">
        <v>71</v>
      </c>
      <c r="C30" s="26" t="s">
        <v>72</v>
      </c>
      <c r="D30" s="32" t="s">
        <v>11</v>
      </c>
      <c r="E30" s="26" t="s">
        <v>161</v>
      </c>
      <c r="F30" s="29">
        <v>0.015416666666666667</v>
      </c>
      <c r="G30" s="13" t="str">
        <f t="shared" si="0"/>
        <v>3.52/km</v>
      </c>
      <c r="H30" s="14">
        <f t="shared" si="1"/>
        <v>0.002210648148148149</v>
      </c>
      <c r="I30" s="14">
        <f>F30-INDEX($F$5:$F$543,MATCH(D30,$D$5:$D$543,0))</f>
        <v>0.002210648148148149</v>
      </c>
    </row>
    <row r="31" spans="1:9" ht="15" customHeight="1">
      <c r="A31" s="13">
        <v>27</v>
      </c>
      <c r="B31" s="26" t="s">
        <v>190</v>
      </c>
      <c r="C31" s="26" t="s">
        <v>191</v>
      </c>
      <c r="D31" s="32" t="s">
        <v>29</v>
      </c>
      <c r="E31" s="26" t="s">
        <v>192</v>
      </c>
      <c r="F31" s="29">
        <v>0.015474537037037038</v>
      </c>
      <c r="G31" s="13" t="str">
        <f t="shared" si="0"/>
        <v>3.53/km</v>
      </c>
      <c r="H31" s="14">
        <f t="shared" si="1"/>
        <v>0.0022685185185185204</v>
      </c>
      <c r="I31" s="14">
        <f>F31-INDEX($F$5:$F$543,MATCH(D31,$D$5:$D$543,0))</f>
        <v>0.0020138888888888914</v>
      </c>
    </row>
    <row r="32" spans="1:9" ht="15" customHeight="1">
      <c r="A32" s="13">
        <v>28</v>
      </c>
      <c r="B32" s="26" t="s">
        <v>193</v>
      </c>
      <c r="C32" s="26" t="s">
        <v>93</v>
      </c>
      <c r="D32" s="32" t="s">
        <v>29</v>
      </c>
      <c r="E32" s="26" t="s">
        <v>161</v>
      </c>
      <c r="F32" s="29">
        <v>0.015509259259259257</v>
      </c>
      <c r="G32" s="13" t="str">
        <f t="shared" si="0"/>
        <v>3.53/km</v>
      </c>
      <c r="H32" s="14">
        <f t="shared" si="1"/>
        <v>0.0023032407407407394</v>
      </c>
      <c r="I32" s="14">
        <f>F32-INDEX($F$5:$F$543,MATCH(D32,$D$5:$D$543,0))</f>
        <v>0.0020486111111111104</v>
      </c>
    </row>
    <row r="33" spans="1:9" ht="15" customHeight="1">
      <c r="A33" s="13">
        <v>29</v>
      </c>
      <c r="B33" s="26" t="s">
        <v>194</v>
      </c>
      <c r="C33" s="26" t="s">
        <v>46</v>
      </c>
      <c r="D33" s="32" t="s">
        <v>11</v>
      </c>
      <c r="E33" s="26" t="s">
        <v>33</v>
      </c>
      <c r="F33" s="29">
        <v>0.01554398148148148</v>
      </c>
      <c r="G33" s="13" t="str">
        <f t="shared" si="0"/>
        <v>3.54/km</v>
      </c>
      <c r="H33" s="14">
        <f t="shared" si="1"/>
        <v>0.002337962962962962</v>
      </c>
      <c r="I33" s="14">
        <f>F33-INDEX($F$5:$F$543,MATCH(D33,$D$5:$D$543,0))</f>
        <v>0.002337962962962962</v>
      </c>
    </row>
    <row r="34" spans="1:9" ht="15" customHeight="1">
      <c r="A34" s="13">
        <v>30</v>
      </c>
      <c r="B34" s="26" t="s">
        <v>83</v>
      </c>
      <c r="C34" s="26" t="s">
        <v>84</v>
      </c>
      <c r="D34" s="32" t="s">
        <v>11</v>
      </c>
      <c r="E34" s="26" t="s">
        <v>161</v>
      </c>
      <c r="F34" s="29">
        <v>0.015590277777777778</v>
      </c>
      <c r="G34" s="13" t="str">
        <f t="shared" si="0"/>
        <v>3.54/km</v>
      </c>
      <c r="H34" s="14">
        <f t="shared" si="1"/>
        <v>0.0023842592592592596</v>
      </c>
      <c r="I34" s="14">
        <f>F34-INDEX($F$5:$F$543,MATCH(D34,$D$5:$D$543,0))</f>
        <v>0.0023842592592592596</v>
      </c>
    </row>
    <row r="35" spans="1:9" ht="15" customHeight="1">
      <c r="A35" s="13">
        <v>31</v>
      </c>
      <c r="B35" s="26" t="s">
        <v>89</v>
      </c>
      <c r="C35" s="26" t="s">
        <v>80</v>
      </c>
      <c r="D35" s="32" t="s">
        <v>29</v>
      </c>
      <c r="E35" s="26" t="s">
        <v>33</v>
      </c>
      <c r="F35" s="29">
        <v>0.015636574074074074</v>
      </c>
      <c r="G35" s="13" t="str">
        <f t="shared" si="0"/>
        <v>3.55/km</v>
      </c>
      <c r="H35" s="14">
        <f t="shared" si="1"/>
        <v>0.0024305555555555556</v>
      </c>
      <c r="I35" s="14">
        <f>F35-INDEX($F$5:$F$543,MATCH(D35,$D$5:$D$543,0))</f>
        <v>0.0021759259259259266</v>
      </c>
    </row>
    <row r="36" spans="1:9" ht="15" customHeight="1">
      <c r="A36" s="13">
        <v>32</v>
      </c>
      <c r="B36" s="26" t="s">
        <v>64</v>
      </c>
      <c r="C36" s="26" t="s">
        <v>65</v>
      </c>
      <c r="D36" s="32" t="s">
        <v>11</v>
      </c>
      <c r="E36" s="26" t="s">
        <v>33</v>
      </c>
      <c r="F36" s="29">
        <v>0.01564814814814815</v>
      </c>
      <c r="G36" s="13" t="str">
        <f t="shared" si="0"/>
        <v>3.55/km</v>
      </c>
      <c r="H36" s="14">
        <f t="shared" si="1"/>
        <v>0.0024421296296296326</v>
      </c>
      <c r="I36" s="14">
        <f>F36-INDEX($F$5:$F$543,MATCH(D36,$D$5:$D$543,0))</f>
        <v>0.0024421296296296326</v>
      </c>
    </row>
    <row r="37" spans="1:9" ht="15" customHeight="1">
      <c r="A37" s="13">
        <v>33</v>
      </c>
      <c r="B37" s="26" t="s">
        <v>195</v>
      </c>
      <c r="C37" s="26" t="s">
        <v>152</v>
      </c>
      <c r="D37" s="32" t="s">
        <v>11</v>
      </c>
      <c r="E37" s="26" t="s">
        <v>33</v>
      </c>
      <c r="F37" s="29">
        <v>0.015671296296296298</v>
      </c>
      <c r="G37" s="13" t="str">
        <f t="shared" si="0"/>
        <v>3.55/km</v>
      </c>
      <c r="H37" s="14">
        <f t="shared" si="1"/>
        <v>0.0024652777777777798</v>
      </c>
      <c r="I37" s="14">
        <f>F37-INDEX($F$5:$F$543,MATCH(D37,$D$5:$D$543,0))</f>
        <v>0.0024652777777777798</v>
      </c>
    </row>
    <row r="38" spans="1:9" ht="15" customHeight="1">
      <c r="A38" s="13">
        <v>34</v>
      </c>
      <c r="B38" s="26" t="s">
        <v>57</v>
      </c>
      <c r="C38" s="26" t="s">
        <v>28</v>
      </c>
      <c r="D38" s="32" t="s">
        <v>29</v>
      </c>
      <c r="E38" s="26" t="s">
        <v>56</v>
      </c>
      <c r="F38" s="29">
        <v>0.01570601851851852</v>
      </c>
      <c r="G38" s="13" t="str">
        <f t="shared" si="0"/>
        <v>3.56/km</v>
      </c>
      <c r="H38" s="14">
        <f t="shared" si="1"/>
        <v>0.0025000000000000005</v>
      </c>
      <c r="I38" s="14">
        <f>F38-INDEX($F$5:$F$543,MATCH(D38,$D$5:$D$543,0))</f>
        <v>0.0022453703703703715</v>
      </c>
    </row>
    <row r="39" spans="1:9" ht="15" customHeight="1">
      <c r="A39" s="13">
        <v>35</v>
      </c>
      <c r="B39" s="26" t="s">
        <v>87</v>
      </c>
      <c r="C39" s="26" t="s">
        <v>88</v>
      </c>
      <c r="D39" s="32" t="s">
        <v>11</v>
      </c>
      <c r="E39" s="26" t="s">
        <v>161</v>
      </c>
      <c r="F39" s="29">
        <v>0.015729166666666666</v>
      </c>
      <c r="G39" s="13" t="str">
        <f t="shared" si="0"/>
        <v>3.56/km</v>
      </c>
      <c r="H39" s="14">
        <f t="shared" si="1"/>
        <v>0.0025231481481481476</v>
      </c>
      <c r="I39" s="14">
        <f>F39-INDEX($F$5:$F$543,MATCH(D39,$D$5:$D$543,0))</f>
        <v>0.0025231481481481476</v>
      </c>
    </row>
    <row r="40" spans="1:9" ht="15" customHeight="1">
      <c r="A40" s="13">
        <v>36</v>
      </c>
      <c r="B40" s="26" t="s">
        <v>23</v>
      </c>
      <c r="C40" s="26" t="s">
        <v>96</v>
      </c>
      <c r="D40" s="32" t="s">
        <v>11</v>
      </c>
      <c r="E40" s="26" t="s">
        <v>56</v>
      </c>
      <c r="F40" s="29">
        <v>0.015752314814814813</v>
      </c>
      <c r="G40" s="13" t="str">
        <f t="shared" si="0"/>
        <v>3.57/km</v>
      </c>
      <c r="H40" s="14">
        <f t="shared" si="1"/>
        <v>0.0025462962962962948</v>
      </c>
      <c r="I40" s="14">
        <f>F40-INDEX($F$5:$F$543,MATCH(D40,$D$5:$D$543,0))</f>
        <v>0.0025462962962962948</v>
      </c>
    </row>
    <row r="41" spans="1:9" ht="15" customHeight="1">
      <c r="A41" s="13">
        <v>37</v>
      </c>
      <c r="B41" s="26" t="s">
        <v>196</v>
      </c>
      <c r="C41" s="26" t="s">
        <v>151</v>
      </c>
      <c r="D41" s="32" t="s">
        <v>29</v>
      </c>
      <c r="E41" s="26" t="s">
        <v>161</v>
      </c>
      <c r="F41" s="29">
        <v>0.015787037037037037</v>
      </c>
      <c r="G41" s="13" t="str">
        <f t="shared" si="0"/>
        <v>3.57/km</v>
      </c>
      <c r="H41" s="14">
        <f t="shared" si="1"/>
        <v>0.002581018518518519</v>
      </c>
      <c r="I41" s="14">
        <f>F41-INDEX($F$5:$F$543,MATCH(D41,$D$5:$D$543,0))</f>
        <v>0.00232638888888889</v>
      </c>
    </row>
    <row r="42" spans="1:9" ht="15" customHeight="1">
      <c r="A42" s="13">
        <v>38</v>
      </c>
      <c r="B42" s="26" t="s">
        <v>197</v>
      </c>
      <c r="C42" s="26" t="s">
        <v>198</v>
      </c>
      <c r="D42" s="32" t="s">
        <v>29</v>
      </c>
      <c r="E42" s="26" t="s">
        <v>185</v>
      </c>
      <c r="F42" s="29">
        <v>0.015868055555555555</v>
      </c>
      <c r="G42" s="13" t="str">
        <f t="shared" si="0"/>
        <v>3.58/km</v>
      </c>
      <c r="H42" s="14">
        <f t="shared" si="1"/>
        <v>0.0026620370370370374</v>
      </c>
      <c r="I42" s="14">
        <f>F42-INDEX($F$5:$F$543,MATCH(D42,$D$5:$D$543,0))</f>
        <v>0.0024074074074074085</v>
      </c>
    </row>
    <row r="43" spans="1:9" ht="15" customHeight="1">
      <c r="A43" s="13">
        <v>39</v>
      </c>
      <c r="B43" s="26" t="s">
        <v>199</v>
      </c>
      <c r="C43" s="26" t="s">
        <v>36</v>
      </c>
      <c r="D43" s="32" t="s">
        <v>29</v>
      </c>
      <c r="E43" s="26" t="s">
        <v>200</v>
      </c>
      <c r="F43" s="29">
        <v>0.015902777777777776</v>
      </c>
      <c r="G43" s="13" t="str">
        <f t="shared" si="0"/>
        <v>3.59/km</v>
      </c>
      <c r="H43" s="14">
        <f t="shared" si="1"/>
        <v>0.002696759259259258</v>
      </c>
      <c r="I43" s="14">
        <f>F43-INDEX($F$5:$F$543,MATCH(D43,$D$5:$D$543,0))</f>
        <v>0.002442129629629629</v>
      </c>
    </row>
    <row r="44" spans="1:9" ht="15" customHeight="1">
      <c r="A44" s="13">
        <v>40</v>
      </c>
      <c r="B44" s="26" t="s">
        <v>201</v>
      </c>
      <c r="C44" s="26" t="s">
        <v>41</v>
      </c>
      <c r="D44" s="32" t="s">
        <v>29</v>
      </c>
      <c r="E44" s="26" t="s">
        <v>59</v>
      </c>
      <c r="F44" s="29">
        <v>0.015925925925925927</v>
      </c>
      <c r="G44" s="13" t="str">
        <f t="shared" si="0"/>
        <v>3.59/km</v>
      </c>
      <c r="H44" s="14">
        <f t="shared" si="1"/>
        <v>0.0027199074074074087</v>
      </c>
      <c r="I44" s="14">
        <f>F44-INDEX($F$5:$F$543,MATCH(D44,$D$5:$D$543,0))</f>
        <v>0.0024652777777777798</v>
      </c>
    </row>
    <row r="45" spans="1:9" ht="15" customHeight="1">
      <c r="A45" s="13">
        <v>41</v>
      </c>
      <c r="B45" s="26" t="s">
        <v>76</v>
      </c>
      <c r="C45" s="26" t="s">
        <v>55</v>
      </c>
      <c r="D45" s="32" t="s">
        <v>29</v>
      </c>
      <c r="E45" s="26" t="s">
        <v>33</v>
      </c>
      <c r="F45" s="29">
        <v>0.015983796296296295</v>
      </c>
      <c r="G45" s="13" t="str">
        <f t="shared" si="0"/>
        <v>4.00/km</v>
      </c>
      <c r="H45" s="14">
        <f t="shared" si="1"/>
        <v>0.0027777777777777766</v>
      </c>
      <c r="I45" s="14">
        <f>F45-INDEX($F$5:$F$543,MATCH(D45,$D$5:$D$543,0))</f>
        <v>0.0025231481481481476</v>
      </c>
    </row>
    <row r="46" spans="1:9" ht="15" customHeight="1">
      <c r="A46" s="13">
        <v>42</v>
      </c>
      <c r="B46" s="26" t="s">
        <v>202</v>
      </c>
      <c r="C46" s="26" t="s">
        <v>135</v>
      </c>
      <c r="D46" s="32" t="s">
        <v>29</v>
      </c>
      <c r="E46" s="26" t="s">
        <v>59</v>
      </c>
      <c r="F46" s="29">
        <v>0.016006944444444445</v>
      </c>
      <c r="G46" s="13" t="str">
        <f t="shared" si="0"/>
        <v>4.01/km</v>
      </c>
      <c r="H46" s="14">
        <f t="shared" si="1"/>
        <v>0.002800925925925927</v>
      </c>
      <c r="I46" s="14">
        <f>F46-INDEX($F$5:$F$543,MATCH(D46,$D$5:$D$543,0))</f>
        <v>0.0025462962962962982</v>
      </c>
    </row>
    <row r="47" spans="1:9" ht="15" customHeight="1">
      <c r="A47" s="13">
        <v>43</v>
      </c>
      <c r="B47" s="26" t="s">
        <v>203</v>
      </c>
      <c r="C47" s="26" t="s">
        <v>103</v>
      </c>
      <c r="D47" s="32" t="s">
        <v>29</v>
      </c>
      <c r="E47" s="26" t="s">
        <v>33</v>
      </c>
      <c r="F47" s="29">
        <v>0.016030092592592592</v>
      </c>
      <c r="G47" s="13" t="str">
        <f t="shared" si="0"/>
        <v>4.01/km</v>
      </c>
      <c r="H47" s="14">
        <f t="shared" si="1"/>
        <v>0.0028240740740740743</v>
      </c>
      <c r="I47" s="14">
        <f>F47-INDEX($F$5:$F$543,MATCH(D47,$D$5:$D$543,0))</f>
        <v>0.0025694444444444454</v>
      </c>
    </row>
    <row r="48" spans="1:9" ht="15" customHeight="1">
      <c r="A48" s="13">
        <v>44</v>
      </c>
      <c r="B48" s="26" t="s">
        <v>126</v>
      </c>
      <c r="C48" s="26" t="s">
        <v>129</v>
      </c>
      <c r="D48" s="32" t="s">
        <v>29</v>
      </c>
      <c r="E48" s="26" t="s">
        <v>49</v>
      </c>
      <c r="F48" s="29">
        <v>0.016076388888888887</v>
      </c>
      <c r="G48" s="13" t="str">
        <f t="shared" si="0"/>
        <v>4.02/km</v>
      </c>
      <c r="H48" s="14">
        <f t="shared" si="1"/>
        <v>0.0028703703703703686</v>
      </c>
      <c r="I48" s="14">
        <f>F48-INDEX($F$5:$F$543,MATCH(D48,$D$5:$D$543,0))</f>
        <v>0.0026157407407407397</v>
      </c>
    </row>
    <row r="49" spans="1:9" ht="15" customHeight="1">
      <c r="A49" s="13">
        <v>45</v>
      </c>
      <c r="B49" s="26" t="s">
        <v>204</v>
      </c>
      <c r="C49" s="26" t="s">
        <v>69</v>
      </c>
      <c r="D49" s="32" t="s">
        <v>11</v>
      </c>
      <c r="E49" s="26" t="s">
        <v>33</v>
      </c>
      <c r="F49" s="29">
        <v>0.016087962962962964</v>
      </c>
      <c r="G49" s="13" t="str">
        <f t="shared" si="0"/>
        <v>4.02/km</v>
      </c>
      <c r="H49" s="14">
        <f t="shared" si="1"/>
        <v>0.0028819444444444457</v>
      </c>
      <c r="I49" s="14">
        <f>F49-INDEX($F$5:$F$543,MATCH(D49,$D$5:$D$543,0))</f>
        <v>0.0028819444444444457</v>
      </c>
    </row>
    <row r="50" spans="1:9" ht="15" customHeight="1">
      <c r="A50" s="13">
        <v>46</v>
      </c>
      <c r="B50" s="26" t="s">
        <v>205</v>
      </c>
      <c r="C50" s="26" t="s">
        <v>139</v>
      </c>
      <c r="D50" s="32" t="s">
        <v>11</v>
      </c>
      <c r="E50" s="26" t="s">
        <v>159</v>
      </c>
      <c r="F50" s="29">
        <v>0.01615740740740741</v>
      </c>
      <c r="G50" s="13" t="str">
        <f t="shared" si="0"/>
        <v>4.03/km</v>
      </c>
      <c r="H50" s="14">
        <f t="shared" si="1"/>
        <v>0.0029513888888888905</v>
      </c>
      <c r="I50" s="14">
        <f>F50-INDEX($F$5:$F$543,MATCH(D50,$D$5:$D$543,0))</f>
        <v>0.0029513888888888905</v>
      </c>
    </row>
    <row r="51" spans="1:9" ht="15" customHeight="1">
      <c r="A51" s="13">
        <v>47</v>
      </c>
      <c r="B51" s="26" t="s">
        <v>206</v>
      </c>
      <c r="C51" s="26" t="s">
        <v>104</v>
      </c>
      <c r="D51" s="32" t="s">
        <v>29</v>
      </c>
      <c r="E51" s="26" t="s">
        <v>207</v>
      </c>
      <c r="F51" s="29">
        <v>0.016180555555555556</v>
      </c>
      <c r="G51" s="13" t="str">
        <f t="shared" si="0"/>
        <v>4.03/km</v>
      </c>
      <c r="H51" s="14">
        <f t="shared" si="1"/>
        <v>0.0029745370370370377</v>
      </c>
      <c r="I51" s="14">
        <f>F51-INDEX($F$5:$F$543,MATCH(D51,$D$5:$D$543,0))</f>
        <v>0.0027199074074074087</v>
      </c>
    </row>
    <row r="52" spans="1:9" ht="15" customHeight="1">
      <c r="A52" s="13">
        <v>48</v>
      </c>
      <c r="B52" s="26" t="s">
        <v>208</v>
      </c>
      <c r="C52" s="26" t="s">
        <v>46</v>
      </c>
      <c r="D52" s="32" t="s">
        <v>29</v>
      </c>
      <c r="E52" s="26" t="s">
        <v>33</v>
      </c>
      <c r="F52" s="29">
        <v>0.01621527777777778</v>
      </c>
      <c r="G52" s="13" t="str">
        <f t="shared" si="0"/>
        <v>4.04/km</v>
      </c>
      <c r="H52" s="14">
        <f t="shared" si="1"/>
        <v>0.003009259259259262</v>
      </c>
      <c r="I52" s="14">
        <f>F52-INDEX($F$5:$F$543,MATCH(D52,$D$5:$D$543,0))</f>
        <v>0.002754629629629633</v>
      </c>
    </row>
    <row r="53" spans="1:9" ht="15" customHeight="1">
      <c r="A53" s="13">
        <v>49</v>
      </c>
      <c r="B53" s="26" t="s">
        <v>73</v>
      </c>
      <c r="C53" s="26" t="s">
        <v>183</v>
      </c>
      <c r="D53" s="32" t="s">
        <v>29</v>
      </c>
      <c r="E53" s="26" t="s">
        <v>56</v>
      </c>
      <c r="F53" s="29">
        <v>0.016238425925925924</v>
      </c>
      <c r="G53" s="13" t="str">
        <f t="shared" si="0"/>
        <v>4.04/km</v>
      </c>
      <c r="H53" s="14">
        <f t="shared" si="1"/>
        <v>0.0030324074074074055</v>
      </c>
      <c r="I53" s="14">
        <f>F53-INDEX($F$5:$F$543,MATCH(D53,$D$5:$D$543,0))</f>
        <v>0.0027777777777777766</v>
      </c>
    </row>
    <row r="54" spans="1:9" ht="15" customHeight="1">
      <c r="A54" s="13">
        <v>50</v>
      </c>
      <c r="B54" s="26" t="s">
        <v>209</v>
      </c>
      <c r="C54" s="26" t="s">
        <v>21</v>
      </c>
      <c r="D54" s="32" t="s">
        <v>29</v>
      </c>
      <c r="E54" s="26" t="s">
        <v>63</v>
      </c>
      <c r="F54" s="29">
        <v>0.016273148148148148</v>
      </c>
      <c r="G54" s="13" t="str">
        <f t="shared" si="0"/>
        <v>4.05/km</v>
      </c>
      <c r="H54" s="14">
        <f t="shared" si="1"/>
        <v>0.0030671296296296297</v>
      </c>
      <c r="I54" s="14">
        <f>F54-INDEX($F$5:$F$543,MATCH(D54,$D$5:$D$543,0))</f>
        <v>0.0028125000000000008</v>
      </c>
    </row>
    <row r="55" spans="1:9" ht="15" customHeight="1">
      <c r="A55" s="13">
        <v>51</v>
      </c>
      <c r="B55" s="26" t="s">
        <v>210</v>
      </c>
      <c r="C55" s="26" t="s">
        <v>21</v>
      </c>
      <c r="D55" s="32" t="s">
        <v>29</v>
      </c>
      <c r="E55" s="26" t="s">
        <v>159</v>
      </c>
      <c r="F55" s="29">
        <v>0.016307870370370372</v>
      </c>
      <c r="G55" s="13" t="str">
        <f t="shared" si="0"/>
        <v>4.05/km</v>
      </c>
      <c r="H55" s="14">
        <f t="shared" si="1"/>
        <v>0.003101851851851854</v>
      </c>
      <c r="I55" s="14">
        <f>F55-INDEX($F$5:$F$543,MATCH(D55,$D$5:$D$543,0))</f>
        <v>0.002847222222222225</v>
      </c>
    </row>
    <row r="56" spans="1:9" ht="15" customHeight="1">
      <c r="A56" s="13">
        <v>52</v>
      </c>
      <c r="B56" s="26" t="s">
        <v>68</v>
      </c>
      <c r="C56" s="26" t="s">
        <v>69</v>
      </c>
      <c r="D56" s="32" t="s">
        <v>29</v>
      </c>
      <c r="E56" s="26" t="s">
        <v>161</v>
      </c>
      <c r="F56" s="29">
        <v>0.01642361111111111</v>
      </c>
      <c r="G56" s="13" t="str">
        <f t="shared" si="0"/>
        <v>4.07/km</v>
      </c>
      <c r="H56" s="14">
        <f t="shared" si="1"/>
        <v>0.003217592592592593</v>
      </c>
      <c r="I56" s="14">
        <f>F56-INDEX($F$5:$F$543,MATCH(D56,$D$5:$D$543,0))</f>
        <v>0.002962962962962964</v>
      </c>
    </row>
    <row r="57" spans="1:9" ht="15" customHeight="1">
      <c r="A57" s="13">
        <v>53</v>
      </c>
      <c r="B57" s="26" t="s">
        <v>211</v>
      </c>
      <c r="C57" s="26" t="s">
        <v>212</v>
      </c>
      <c r="D57" s="32" t="s">
        <v>29</v>
      </c>
      <c r="E57" s="26" t="s">
        <v>207</v>
      </c>
      <c r="F57" s="29">
        <v>0.01671296296296296</v>
      </c>
      <c r="G57" s="13" t="str">
        <f t="shared" si="0"/>
        <v>4.11/km</v>
      </c>
      <c r="H57" s="14">
        <f t="shared" si="1"/>
        <v>0.0035069444444444427</v>
      </c>
      <c r="I57" s="14">
        <f>F57-INDEX($F$5:$F$543,MATCH(D57,$D$5:$D$543,0))</f>
        <v>0.003252314814814814</v>
      </c>
    </row>
    <row r="58" spans="1:9" ht="15" customHeight="1">
      <c r="A58" s="13">
        <v>54</v>
      </c>
      <c r="B58" s="26" t="s">
        <v>213</v>
      </c>
      <c r="C58" s="26" t="s">
        <v>21</v>
      </c>
      <c r="D58" s="32" t="s">
        <v>29</v>
      </c>
      <c r="E58" s="26" t="s">
        <v>185</v>
      </c>
      <c r="F58" s="29">
        <v>0.01673611111111111</v>
      </c>
      <c r="G58" s="13" t="str">
        <f t="shared" si="0"/>
        <v>4.11/km</v>
      </c>
      <c r="H58" s="14">
        <f t="shared" si="1"/>
        <v>0.0035300925925925934</v>
      </c>
      <c r="I58" s="14">
        <f>F58-INDEX($F$5:$F$543,MATCH(D58,$D$5:$D$543,0))</f>
        <v>0.0032754629629629644</v>
      </c>
    </row>
    <row r="59" spans="1:9" ht="15" customHeight="1">
      <c r="A59" s="13">
        <v>55</v>
      </c>
      <c r="B59" s="26" t="s">
        <v>214</v>
      </c>
      <c r="C59" s="26" t="s">
        <v>170</v>
      </c>
      <c r="D59" s="32" t="s">
        <v>11</v>
      </c>
      <c r="E59" s="26" t="s">
        <v>49</v>
      </c>
      <c r="F59" s="29">
        <v>0.016770833333333332</v>
      </c>
      <c r="G59" s="13" t="str">
        <f t="shared" si="0"/>
        <v>4.12/km</v>
      </c>
      <c r="H59" s="14">
        <f t="shared" si="1"/>
        <v>0.003564814814814814</v>
      </c>
      <c r="I59" s="14">
        <f>F59-INDEX($F$5:$F$543,MATCH(D59,$D$5:$D$543,0))</f>
        <v>0.003564814814814814</v>
      </c>
    </row>
    <row r="60" spans="1:9" ht="15" customHeight="1">
      <c r="A60" s="13">
        <v>56</v>
      </c>
      <c r="B60" s="26" t="s">
        <v>215</v>
      </c>
      <c r="C60" s="26" t="s">
        <v>216</v>
      </c>
      <c r="D60" s="32" t="s">
        <v>29</v>
      </c>
      <c r="E60" s="26" t="s">
        <v>217</v>
      </c>
      <c r="F60" s="29">
        <v>0.01681712962962963</v>
      </c>
      <c r="G60" s="13" t="str">
        <f t="shared" si="0"/>
        <v>4.13/km</v>
      </c>
      <c r="H60" s="14">
        <f t="shared" si="1"/>
        <v>0.003611111111111112</v>
      </c>
      <c r="I60" s="14">
        <f>F60-INDEX($F$5:$F$543,MATCH(D60,$D$5:$D$543,0))</f>
        <v>0.003356481481481483</v>
      </c>
    </row>
    <row r="61" spans="1:9" ht="15" customHeight="1">
      <c r="A61" s="13">
        <v>57</v>
      </c>
      <c r="B61" s="26" t="s">
        <v>98</v>
      </c>
      <c r="C61" s="26" t="s">
        <v>99</v>
      </c>
      <c r="D61" s="32" t="s">
        <v>29</v>
      </c>
      <c r="E61" s="26" t="s">
        <v>161</v>
      </c>
      <c r="F61" s="29">
        <v>0.016840277777777777</v>
      </c>
      <c r="G61" s="13" t="str">
        <f t="shared" si="0"/>
        <v>4.13/km</v>
      </c>
      <c r="H61" s="14">
        <f t="shared" si="1"/>
        <v>0.003634259259259259</v>
      </c>
      <c r="I61" s="14">
        <f>F61-INDEX($F$5:$F$543,MATCH(D61,$D$5:$D$543,0))</f>
        <v>0.00337962962962963</v>
      </c>
    </row>
    <row r="62" spans="1:9" ht="15" customHeight="1">
      <c r="A62" s="13">
        <v>58</v>
      </c>
      <c r="B62" s="26" t="s">
        <v>218</v>
      </c>
      <c r="C62" s="26" t="s">
        <v>84</v>
      </c>
      <c r="D62" s="32" t="s">
        <v>11</v>
      </c>
      <c r="E62" s="26" t="s">
        <v>189</v>
      </c>
      <c r="F62" s="29">
        <v>0.017106481481481483</v>
      </c>
      <c r="G62" s="13" t="str">
        <f t="shared" si="0"/>
        <v>4.17/km</v>
      </c>
      <c r="H62" s="14">
        <f t="shared" si="1"/>
        <v>0.003900462962962965</v>
      </c>
      <c r="I62" s="14">
        <f>F62-INDEX($F$5:$F$543,MATCH(D62,$D$5:$D$543,0))</f>
        <v>0.003900462962962965</v>
      </c>
    </row>
    <row r="63" spans="1:9" ht="15" customHeight="1">
      <c r="A63" s="13">
        <v>59</v>
      </c>
      <c r="B63" s="26" t="s">
        <v>219</v>
      </c>
      <c r="C63" s="26" t="s">
        <v>220</v>
      </c>
      <c r="D63" s="32" t="s">
        <v>11</v>
      </c>
      <c r="E63" s="26" t="s">
        <v>161</v>
      </c>
      <c r="F63" s="29">
        <v>0.017118055555555556</v>
      </c>
      <c r="G63" s="13" t="str">
        <f t="shared" si="0"/>
        <v>4.17/km</v>
      </c>
      <c r="H63" s="14">
        <f t="shared" si="1"/>
        <v>0.0039120370370370385</v>
      </c>
      <c r="I63" s="14">
        <f>F63-INDEX($F$5:$F$543,MATCH(D63,$D$5:$D$543,0))</f>
        <v>0.0039120370370370385</v>
      </c>
    </row>
    <row r="64" spans="1:9" ht="15" customHeight="1">
      <c r="A64" s="13">
        <v>60</v>
      </c>
      <c r="B64" s="26" t="s">
        <v>221</v>
      </c>
      <c r="C64" s="26" t="s">
        <v>222</v>
      </c>
      <c r="D64" s="32" t="s">
        <v>11</v>
      </c>
      <c r="E64" s="26" t="s">
        <v>63</v>
      </c>
      <c r="F64" s="29">
        <v>0.017141203703703704</v>
      </c>
      <c r="G64" s="13" t="str">
        <f t="shared" si="0"/>
        <v>4.18/km</v>
      </c>
      <c r="H64" s="14">
        <f t="shared" si="1"/>
        <v>0.003935185185185186</v>
      </c>
      <c r="I64" s="14">
        <f>F64-INDEX($F$5:$F$543,MATCH(D64,$D$5:$D$543,0))</f>
        <v>0.003935185185185186</v>
      </c>
    </row>
    <row r="65" spans="1:9" ht="15" customHeight="1">
      <c r="A65" s="13">
        <v>61</v>
      </c>
      <c r="B65" s="26" t="s">
        <v>115</v>
      </c>
      <c r="C65" s="26" t="s">
        <v>58</v>
      </c>
      <c r="D65" s="32" t="s">
        <v>29</v>
      </c>
      <c r="E65" s="26" t="s">
        <v>161</v>
      </c>
      <c r="F65" s="29">
        <v>0.017187499999999998</v>
      </c>
      <c r="G65" s="13" t="str">
        <f t="shared" si="0"/>
        <v>4.18/km</v>
      </c>
      <c r="H65" s="14">
        <f t="shared" si="1"/>
        <v>0.00398148148148148</v>
      </c>
      <c r="I65" s="14">
        <f>F65-INDEX($F$5:$F$543,MATCH(D65,$D$5:$D$543,0))</f>
        <v>0.003726851851851851</v>
      </c>
    </row>
    <row r="66" spans="1:9" ht="15" customHeight="1">
      <c r="A66" s="13">
        <v>62</v>
      </c>
      <c r="B66" s="26" t="s">
        <v>223</v>
      </c>
      <c r="C66" s="26" t="s">
        <v>224</v>
      </c>
      <c r="D66" s="32" t="s">
        <v>29</v>
      </c>
      <c r="E66" s="26" t="s">
        <v>17</v>
      </c>
      <c r="F66" s="29">
        <v>0.017233796296296296</v>
      </c>
      <c r="G66" s="13" t="str">
        <f t="shared" si="0"/>
        <v>4.19/km</v>
      </c>
      <c r="H66" s="14">
        <f t="shared" si="1"/>
        <v>0.004027777777777778</v>
      </c>
      <c r="I66" s="14">
        <f>F66-INDEX($F$5:$F$543,MATCH(D66,$D$5:$D$543,0))</f>
        <v>0.0037731481481481487</v>
      </c>
    </row>
    <row r="67" spans="1:9" ht="15" customHeight="1">
      <c r="A67" s="13">
        <v>63</v>
      </c>
      <c r="B67" s="26" t="s">
        <v>204</v>
      </c>
      <c r="C67" s="26" t="s">
        <v>225</v>
      </c>
      <c r="D67" s="32" t="s">
        <v>29</v>
      </c>
      <c r="E67" s="26" t="s">
        <v>59</v>
      </c>
      <c r="F67" s="29">
        <v>0.01741898148148148</v>
      </c>
      <c r="G67" s="13" t="str">
        <f t="shared" si="0"/>
        <v>4.22/km</v>
      </c>
      <c r="H67" s="14">
        <f t="shared" si="1"/>
        <v>0.004212962962962962</v>
      </c>
      <c r="I67" s="14">
        <f>F67-INDEX($F$5:$F$543,MATCH(D67,$D$5:$D$543,0))</f>
        <v>0.003958333333333333</v>
      </c>
    </row>
    <row r="68" spans="1:9" ht="15" customHeight="1">
      <c r="A68" s="13">
        <v>64</v>
      </c>
      <c r="B68" s="26" t="s">
        <v>226</v>
      </c>
      <c r="C68" s="26" t="s">
        <v>80</v>
      </c>
      <c r="D68" s="32" t="s">
        <v>11</v>
      </c>
      <c r="E68" s="26" t="s">
        <v>18</v>
      </c>
      <c r="F68" s="29">
        <v>0.017534722222222222</v>
      </c>
      <c r="G68" s="13" t="str">
        <f t="shared" si="0"/>
        <v>4.23/km</v>
      </c>
      <c r="H68" s="14">
        <f t="shared" si="1"/>
        <v>0.004328703703703704</v>
      </c>
      <c r="I68" s="14">
        <f>F68-INDEX($F$5:$F$543,MATCH(D68,$D$5:$D$543,0))</f>
        <v>0.004328703703703704</v>
      </c>
    </row>
    <row r="69" spans="1:9" ht="15" customHeight="1">
      <c r="A69" s="13">
        <v>65</v>
      </c>
      <c r="B69" s="26" t="s">
        <v>113</v>
      </c>
      <c r="C69" s="26" t="s">
        <v>114</v>
      </c>
      <c r="D69" s="32" t="s">
        <v>29</v>
      </c>
      <c r="E69" s="26" t="s">
        <v>49</v>
      </c>
      <c r="F69" s="29">
        <v>0.017604166666666667</v>
      </c>
      <c r="G69" s="13" t="str">
        <f aca="true" t="shared" si="2" ref="G69:G89">TEXT(INT((HOUR(F69)*3600+MINUTE(F69)*60+SECOND(F69))/$I$3/60),"0")&amp;"."&amp;TEXT(MOD((HOUR(F69)*3600+MINUTE(F69)*60+SECOND(F69))/$I$3,60),"00")&amp;"/km"</f>
        <v>4.25/km</v>
      </c>
      <c r="H69" s="14">
        <f aca="true" t="shared" si="3" ref="H69:H89">F69-$F$5</f>
        <v>0.004398148148148149</v>
      </c>
      <c r="I69" s="14">
        <f>F69-INDEX($F$5:$F$543,MATCH(D69,$D$5:$D$543,0))</f>
        <v>0.00414351851851852</v>
      </c>
    </row>
    <row r="70" spans="1:9" ht="15" customHeight="1">
      <c r="A70" s="13">
        <v>66</v>
      </c>
      <c r="B70" s="26" t="s">
        <v>227</v>
      </c>
      <c r="C70" s="26" t="s">
        <v>41</v>
      </c>
      <c r="D70" s="32" t="s">
        <v>29</v>
      </c>
      <c r="E70" s="26" t="s">
        <v>207</v>
      </c>
      <c r="F70" s="29">
        <v>0.01761574074074074</v>
      </c>
      <c r="G70" s="13" t="str">
        <f t="shared" si="2"/>
        <v>4.25/km</v>
      </c>
      <c r="H70" s="14">
        <f t="shared" si="3"/>
        <v>0.004409722222222223</v>
      </c>
      <c r="I70" s="14">
        <f>F70-INDEX($F$5:$F$543,MATCH(D70,$D$5:$D$543,0))</f>
        <v>0.004155092592592594</v>
      </c>
    </row>
    <row r="71" spans="1:9" ht="15" customHeight="1">
      <c r="A71" s="13">
        <v>67</v>
      </c>
      <c r="B71" s="26" t="s">
        <v>228</v>
      </c>
      <c r="C71" s="26" t="s">
        <v>183</v>
      </c>
      <c r="D71" s="32" t="s">
        <v>29</v>
      </c>
      <c r="E71" s="26" t="s">
        <v>74</v>
      </c>
      <c r="F71" s="29">
        <v>0.017627314814814814</v>
      </c>
      <c r="G71" s="13" t="str">
        <f t="shared" si="2"/>
        <v>4.25/km</v>
      </c>
      <c r="H71" s="14">
        <f t="shared" si="3"/>
        <v>0.004421296296296296</v>
      </c>
      <c r="I71" s="14">
        <f>F71-INDEX($F$5:$F$543,MATCH(D71,$D$5:$D$543,0))</f>
        <v>0.0041666666666666675</v>
      </c>
    </row>
    <row r="72" spans="1:9" ht="15" customHeight="1">
      <c r="A72" s="13">
        <v>68</v>
      </c>
      <c r="B72" s="26" t="s">
        <v>229</v>
      </c>
      <c r="C72" s="26" t="s">
        <v>114</v>
      </c>
      <c r="D72" s="32" t="s">
        <v>29</v>
      </c>
      <c r="E72" s="26" t="s">
        <v>217</v>
      </c>
      <c r="F72" s="29">
        <v>0.017731481481481483</v>
      </c>
      <c r="G72" s="13" t="str">
        <f t="shared" si="2"/>
        <v>4.26/km</v>
      </c>
      <c r="H72" s="14">
        <f t="shared" si="3"/>
        <v>0.0045254629629629655</v>
      </c>
      <c r="I72" s="14">
        <f>F72-INDEX($F$5:$F$543,MATCH(D72,$D$5:$D$543,0))</f>
        <v>0.0042708333333333365</v>
      </c>
    </row>
    <row r="73" spans="1:9" ht="15" customHeight="1">
      <c r="A73" s="13">
        <v>69</v>
      </c>
      <c r="B73" s="26" t="s">
        <v>230</v>
      </c>
      <c r="C73" s="26" t="s">
        <v>41</v>
      </c>
      <c r="D73" s="32" t="s">
        <v>29</v>
      </c>
      <c r="E73" s="26" t="s">
        <v>161</v>
      </c>
      <c r="F73" s="29">
        <v>0.017743055555555557</v>
      </c>
      <c r="G73" s="13" t="str">
        <f t="shared" si="2"/>
        <v>4.27/km</v>
      </c>
      <c r="H73" s="14">
        <f t="shared" si="3"/>
        <v>0.004537037037037039</v>
      </c>
      <c r="I73" s="14">
        <f>F73-INDEX($F$5:$F$543,MATCH(D73,$D$5:$D$543,0))</f>
        <v>0.00428240740740741</v>
      </c>
    </row>
    <row r="74" spans="1:9" ht="15" customHeight="1">
      <c r="A74" s="13">
        <v>70</v>
      </c>
      <c r="B74" s="26" t="s">
        <v>231</v>
      </c>
      <c r="C74" s="26" t="s">
        <v>112</v>
      </c>
      <c r="D74" s="32" t="s">
        <v>29</v>
      </c>
      <c r="E74" s="26" t="s">
        <v>157</v>
      </c>
      <c r="F74" s="29">
        <v>0.017777777777777778</v>
      </c>
      <c r="G74" s="13" t="str">
        <f t="shared" si="2"/>
        <v>4.27/km</v>
      </c>
      <c r="H74" s="14">
        <f t="shared" si="3"/>
        <v>0.00457175925925926</v>
      </c>
      <c r="I74" s="14">
        <f>F74-INDEX($F$5:$F$543,MATCH(D74,$D$5:$D$543,0))</f>
        <v>0.004317129629629631</v>
      </c>
    </row>
    <row r="75" spans="1:9" ht="15" customHeight="1">
      <c r="A75" s="13">
        <v>71</v>
      </c>
      <c r="B75" s="26" t="s">
        <v>232</v>
      </c>
      <c r="C75" s="26" t="s">
        <v>75</v>
      </c>
      <c r="D75" s="32" t="s">
        <v>11</v>
      </c>
      <c r="E75" s="26" t="s">
        <v>33</v>
      </c>
      <c r="F75" s="29">
        <v>0.0178125</v>
      </c>
      <c r="G75" s="13" t="str">
        <f t="shared" si="2"/>
        <v>4.28/km</v>
      </c>
      <c r="H75" s="14">
        <f t="shared" si="3"/>
        <v>0.0046064814814814805</v>
      </c>
      <c r="I75" s="14">
        <f>F75-INDEX($F$5:$F$543,MATCH(D75,$D$5:$D$543,0))</f>
        <v>0.0046064814814814805</v>
      </c>
    </row>
    <row r="76" spans="1:9" ht="15" customHeight="1">
      <c r="A76" s="13">
        <v>72</v>
      </c>
      <c r="B76" s="26" t="s">
        <v>233</v>
      </c>
      <c r="C76" s="26" t="s">
        <v>97</v>
      </c>
      <c r="D76" s="32" t="s">
        <v>11</v>
      </c>
      <c r="E76" s="26" t="s">
        <v>79</v>
      </c>
      <c r="F76" s="29">
        <v>0.01818287037037037</v>
      </c>
      <c r="G76" s="13" t="str">
        <f t="shared" si="2"/>
        <v>4.33/km</v>
      </c>
      <c r="H76" s="14">
        <f t="shared" si="3"/>
        <v>0.004976851851851852</v>
      </c>
      <c r="I76" s="14">
        <f>F76-INDEX($F$5:$F$543,MATCH(D76,$D$5:$D$543,0))</f>
        <v>0.004976851851851852</v>
      </c>
    </row>
    <row r="77" spans="1:9" ht="15" customHeight="1">
      <c r="A77" s="13">
        <v>73</v>
      </c>
      <c r="B77" s="26" t="s">
        <v>234</v>
      </c>
      <c r="C77" s="26" t="s">
        <v>235</v>
      </c>
      <c r="D77" s="32" t="s">
        <v>29</v>
      </c>
      <c r="E77" s="26" t="s">
        <v>185</v>
      </c>
      <c r="F77" s="29">
        <v>0.018252314814814815</v>
      </c>
      <c r="G77" s="13" t="str">
        <f t="shared" si="2"/>
        <v>4.34/km</v>
      </c>
      <c r="H77" s="14">
        <f t="shared" si="3"/>
        <v>0.005046296296296297</v>
      </c>
      <c r="I77" s="14">
        <f>F77-INDEX($F$5:$F$543,MATCH(D77,$D$5:$D$543,0))</f>
        <v>0.004791666666666668</v>
      </c>
    </row>
    <row r="78" spans="1:9" ht="15" customHeight="1">
      <c r="A78" s="13">
        <v>74</v>
      </c>
      <c r="B78" s="26" t="s">
        <v>132</v>
      </c>
      <c r="C78" s="26" t="s">
        <v>95</v>
      </c>
      <c r="D78" s="32" t="s">
        <v>29</v>
      </c>
      <c r="E78" s="26" t="s">
        <v>33</v>
      </c>
      <c r="F78" s="29">
        <v>0.018622685185185183</v>
      </c>
      <c r="G78" s="13" t="str">
        <f t="shared" si="2"/>
        <v>4.40/km</v>
      </c>
      <c r="H78" s="14">
        <f t="shared" si="3"/>
        <v>0.005416666666666665</v>
      </c>
      <c r="I78" s="14">
        <f>F78-INDEX($F$5:$F$543,MATCH(D78,$D$5:$D$543,0))</f>
        <v>0.005162037037037036</v>
      </c>
    </row>
    <row r="79" spans="1:9" ht="15" customHeight="1">
      <c r="A79" s="13">
        <v>75</v>
      </c>
      <c r="B79" s="26" t="s">
        <v>236</v>
      </c>
      <c r="C79" s="26" t="s">
        <v>237</v>
      </c>
      <c r="D79" s="32" t="s">
        <v>29</v>
      </c>
      <c r="E79" s="26" t="s">
        <v>238</v>
      </c>
      <c r="F79" s="29">
        <v>0.018657407407407407</v>
      </c>
      <c r="G79" s="13" t="str">
        <f t="shared" si="2"/>
        <v>4.40/km</v>
      </c>
      <c r="H79" s="14">
        <f t="shared" si="3"/>
        <v>0.005451388888888889</v>
      </c>
      <c r="I79" s="14">
        <f>F79-INDEX($F$5:$F$543,MATCH(D79,$D$5:$D$543,0))</f>
        <v>0.00519675925925926</v>
      </c>
    </row>
    <row r="80" spans="1:9" ht="15" customHeight="1">
      <c r="A80" s="13">
        <v>76</v>
      </c>
      <c r="B80" s="26" t="s">
        <v>140</v>
      </c>
      <c r="C80" s="26" t="s">
        <v>95</v>
      </c>
      <c r="D80" s="32" t="s">
        <v>11</v>
      </c>
      <c r="E80" s="26" t="s">
        <v>79</v>
      </c>
      <c r="F80" s="29">
        <v>0.01869212962962963</v>
      </c>
      <c r="G80" s="13" t="str">
        <f t="shared" si="2"/>
        <v>4.41/km</v>
      </c>
      <c r="H80" s="14">
        <f t="shared" si="3"/>
        <v>0.0054861111111111135</v>
      </c>
      <c r="I80" s="14">
        <f>F80-INDEX($F$5:$F$543,MATCH(D80,$D$5:$D$543,0))</f>
        <v>0.0054861111111111135</v>
      </c>
    </row>
    <row r="81" spans="1:9" ht="15" customHeight="1">
      <c r="A81" s="13">
        <v>77</v>
      </c>
      <c r="B81" s="26" t="s">
        <v>131</v>
      </c>
      <c r="C81" s="26" t="s">
        <v>97</v>
      </c>
      <c r="D81" s="32" t="s">
        <v>11</v>
      </c>
      <c r="E81" s="26" t="s">
        <v>79</v>
      </c>
      <c r="F81" s="29">
        <v>0.018865740740740742</v>
      </c>
      <c r="G81" s="13" t="str">
        <f t="shared" si="2"/>
        <v>4.43/km</v>
      </c>
      <c r="H81" s="14">
        <f t="shared" si="3"/>
        <v>0.005659722222222224</v>
      </c>
      <c r="I81" s="14">
        <f>F81-INDEX($F$5:$F$543,MATCH(D81,$D$5:$D$543,0))</f>
        <v>0.005659722222222224</v>
      </c>
    </row>
    <row r="82" spans="1:9" ht="15" customHeight="1">
      <c r="A82" s="13">
        <v>78</v>
      </c>
      <c r="B82" s="26" t="s">
        <v>143</v>
      </c>
      <c r="C82" s="26" t="s">
        <v>44</v>
      </c>
      <c r="D82" s="32" t="s">
        <v>29</v>
      </c>
      <c r="E82" s="26" t="s">
        <v>161</v>
      </c>
      <c r="F82" s="29">
        <v>0.018900462962962963</v>
      </c>
      <c r="G82" s="13" t="str">
        <f t="shared" si="2"/>
        <v>4.44/km</v>
      </c>
      <c r="H82" s="14">
        <f t="shared" si="3"/>
        <v>0.005694444444444445</v>
      </c>
      <c r="I82" s="14">
        <f>F82-INDEX($F$5:$F$543,MATCH(D82,$D$5:$D$543,0))</f>
        <v>0.005439814814814816</v>
      </c>
    </row>
    <row r="83" spans="1:9" ht="15" customHeight="1">
      <c r="A83" s="13">
        <v>79</v>
      </c>
      <c r="B83" s="26" t="s">
        <v>239</v>
      </c>
      <c r="C83" s="26" t="s">
        <v>41</v>
      </c>
      <c r="D83" s="32" t="s">
        <v>29</v>
      </c>
      <c r="E83" s="26" t="s">
        <v>59</v>
      </c>
      <c r="F83" s="29">
        <v>0.018958333333333334</v>
      </c>
      <c r="G83" s="13" t="str">
        <f t="shared" si="2"/>
        <v>4.45/km</v>
      </c>
      <c r="H83" s="14">
        <f t="shared" si="3"/>
        <v>0.005752314814814816</v>
      </c>
      <c r="I83" s="14">
        <f>F83-INDEX($F$5:$F$543,MATCH(D83,$D$5:$D$543,0))</f>
        <v>0.005497685185185187</v>
      </c>
    </row>
    <row r="84" spans="1:9" ht="15" customHeight="1">
      <c r="A84" s="13">
        <v>80</v>
      </c>
      <c r="B84" s="26" t="s">
        <v>38</v>
      </c>
      <c r="C84" s="26" t="s">
        <v>149</v>
      </c>
      <c r="D84" s="32" t="s">
        <v>11</v>
      </c>
      <c r="E84" s="26" t="s">
        <v>33</v>
      </c>
      <c r="F84" s="29">
        <v>0.019398148148148147</v>
      </c>
      <c r="G84" s="13" t="str">
        <f t="shared" si="2"/>
        <v>4.51/km</v>
      </c>
      <c r="H84" s="14">
        <f t="shared" si="3"/>
        <v>0.006192129629629629</v>
      </c>
      <c r="I84" s="14">
        <f>F84-INDEX($F$5:$F$543,MATCH(D84,$D$5:$D$543,0))</f>
        <v>0.006192129629629629</v>
      </c>
    </row>
    <row r="85" spans="1:9" ht="15" customHeight="1">
      <c r="A85" s="13">
        <v>81</v>
      </c>
      <c r="B85" s="26" t="s">
        <v>136</v>
      </c>
      <c r="C85" s="26" t="s">
        <v>80</v>
      </c>
      <c r="D85" s="32" t="s">
        <v>29</v>
      </c>
      <c r="E85" s="26" t="s">
        <v>161</v>
      </c>
      <c r="F85" s="29">
        <v>0.019699074074074074</v>
      </c>
      <c r="G85" s="13" t="str">
        <f t="shared" si="2"/>
        <v>4.56/km</v>
      </c>
      <c r="H85" s="14">
        <f t="shared" si="3"/>
        <v>0.006493055555555556</v>
      </c>
      <c r="I85" s="14">
        <f>F85-INDEX($F$5:$F$543,MATCH(D85,$D$5:$D$543,0))</f>
        <v>0.006238425925925927</v>
      </c>
    </row>
    <row r="86" spans="1:9" ht="15" customHeight="1">
      <c r="A86" s="13">
        <v>82</v>
      </c>
      <c r="B86" s="26" t="s">
        <v>240</v>
      </c>
      <c r="C86" s="26" t="s">
        <v>241</v>
      </c>
      <c r="D86" s="32" t="s">
        <v>29</v>
      </c>
      <c r="E86" s="26" t="s">
        <v>18</v>
      </c>
      <c r="F86" s="29">
        <v>0.02011574074074074</v>
      </c>
      <c r="G86" s="13" t="str">
        <f t="shared" si="2"/>
        <v>5.02/km</v>
      </c>
      <c r="H86" s="14">
        <f t="shared" si="3"/>
        <v>0.006909722222222222</v>
      </c>
      <c r="I86" s="14">
        <f>F86-INDEX($F$5:$F$543,MATCH(D86,$D$5:$D$543,0))</f>
        <v>0.006655092592592593</v>
      </c>
    </row>
    <row r="87" spans="1:9" ht="15" customHeight="1">
      <c r="A87" s="13">
        <v>83</v>
      </c>
      <c r="B87" s="26" t="s">
        <v>242</v>
      </c>
      <c r="C87" s="26" t="s">
        <v>212</v>
      </c>
      <c r="D87" s="32" t="s">
        <v>11</v>
      </c>
      <c r="E87" s="26" t="s">
        <v>200</v>
      </c>
      <c r="F87" s="29">
        <v>0.020185185185185184</v>
      </c>
      <c r="G87" s="13" t="str">
        <f t="shared" si="2"/>
        <v>5.03/km</v>
      </c>
      <c r="H87" s="14">
        <f t="shared" si="3"/>
        <v>0.0069791666666666665</v>
      </c>
      <c r="I87" s="14">
        <f>F87-INDEX($F$5:$F$543,MATCH(D87,$D$5:$D$543,0))</f>
        <v>0.0069791666666666665</v>
      </c>
    </row>
    <row r="88" spans="1:9" ht="15" customHeight="1">
      <c r="A88" s="13">
        <v>84</v>
      </c>
      <c r="B88" s="26" t="s">
        <v>70</v>
      </c>
      <c r="C88" s="26" t="s">
        <v>55</v>
      </c>
      <c r="D88" s="32" t="s">
        <v>29</v>
      </c>
      <c r="E88" s="26" t="s">
        <v>243</v>
      </c>
      <c r="F88" s="29">
        <v>0.020983796296296296</v>
      </c>
      <c r="G88" s="13" t="str">
        <f t="shared" si="2"/>
        <v>5.15/km</v>
      </c>
      <c r="H88" s="14">
        <f t="shared" si="3"/>
        <v>0.0077777777777777776</v>
      </c>
      <c r="I88" s="14">
        <f>F88-INDEX($F$5:$F$543,MATCH(D88,$D$5:$D$543,0))</f>
        <v>0.007523148148148149</v>
      </c>
    </row>
    <row r="89" spans="1:9" ht="15" customHeight="1">
      <c r="A89" s="16">
        <v>85</v>
      </c>
      <c r="B89" s="27" t="s">
        <v>158</v>
      </c>
      <c r="C89" s="27" t="s">
        <v>69</v>
      </c>
      <c r="D89" s="33" t="s">
        <v>11</v>
      </c>
      <c r="E89" s="27" t="s">
        <v>243</v>
      </c>
      <c r="F89" s="30">
        <v>0.022546296296296297</v>
      </c>
      <c r="G89" s="16" t="str">
        <f t="shared" si="2"/>
        <v>5.39/km</v>
      </c>
      <c r="H89" s="17">
        <f t="shared" si="3"/>
        <v>0.009340277777777779</v>
      </c>
      <c r="I89" s="17">
        <f>F89-INDEX($F$5:$F$543,MATCH(D89,$D$5:$D$543,0))</f>
        <v>0.009340277777777779</v>
      </c>
    </row>
  </sheetData>
  <autoFilter ref="A4:I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286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287</v>
      </c>
      <c r="B3" s="22"/>
      <c r="C3" s="22"/>
      <c r="D3" s="22"/>
      <c r="E3" s="22"/>
      <c r="F3" s="22"/>
      <c r="G3" s="22"/>
      <c r="H3" s="3" t="s">
        <v>1</v>
      </c>
      <c r="I3" s="4">
        <v>4.6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40</v>
      </c>
      <c r="C5" s="25" t="s">
        <v>41</v>
      </c>
      <c r="D5" s="31" t="s">
        <v>42</v>
      </c>
      <c r="E5" s="25" t="s">
        <v>161</v>
      </c>
      <c r="F5" s="28">
        <v>0.01224537037037037</v>
      </c>
      <c r="G5" s="10" t="str">
        <f aca="true" t="shared" si="0" ref="G5:G36">TEXT(INT((HOUR(F5)*3600+MINUTE(F5)*60+SECOND(F5))/$I$3/60),"0")&amp;"."&amp;TEXT(MOD((HOUR(F5)*3600+MINUTE(F5)*60+SECOND(F5))/$I$3,60),"00")&amp;"/km"</f>
        <v>3.50/km</v>
      </c>
      <c r="H5" s="11">
        <f aca="true" t="shared" si="1" ref="H5:H36">F5-$F$5</f>
        <v>0</v>
      </c>
      <c r="I5" s="11">
        <f>F5-INDEX($F$5:$F$513,MATCH(D5,$D$5:$D$513,0))</f>
        <v>0</v>
      </c>
    </row>
    <row r="6" spans="1:9" s="12" customFormat="1" ht="15" customHeight="1">
      <c r="A6" s="13">
        <v>2</v>
      </c>
      <c r="B6" s="26" t="s">
        <v>244</v>
      </c>
      <c r="C6" s="26" t="s">
        <v>245</v>
      </c>
      <c r="D6" s="32" t="s">
        <v>51</v>
      </c>
      <c r="E6" s="26" t="s">
        <v>119</v>
      </c>
      <c r="F6" s="29">
        <v>0.012418981481481482</v>
      </c>
      <c r="G6" s="13" t="str">
        <f t="shared" si="0"/>
        <v>3.53/km</v>
      </c>
      <c r="H6" s="14">
        <f t="shared" si="1"/>
        <v>0.00017361111111111223</v>
      </c>
      <c r="I6" s="14">
        <f>F6-INDEX($F$5:$F$513,MATCH(D6,$D$5:$D$513,0))</f>
        <v>0</v>
      </c>
    </row>
    <row r="7" spans="1:9" s="12" customFormat="1" ht="15" customHeight="1">
      <c r="A7" s="13">
        <v>3</v>
      </c>
      <c r="B7" s="26" t="s">
        <v>66</v>
      </c>
      <c r="C7" s="26" t="s">
        <v>67</v>
      </c>
      <c r="D7" s="32" t="s">
        <v>42</v>
      </c>
      <c r="E7" s="26" t="s">
        <v>161</v>
      </c>
      <c r="F7" s="29">
        <v>0.012615740740740742</v>
      </c>
      <c r="G7" s="13" t="str">
        <f t="shared" si="0"/>
        <v>3.57/km</v>
      </c>
      <c r="H7" s="14">
        <f t="shared" si="1"/>
        <v>0.0003703703703703716</v>
      </c>
      <c r="I7" s="14">
        <f>F7-INDEX($F$5:$F$513,MATCH(D7,$D$5:$D$513,0))</f>
        <v>0.0003703703703703716</v>
      </c>
    </row>
    <row r="8" spans="1:9" s="12" customFormat="1" ht="15" customHeight="1">
      <c r="A8" s="13">
        <v>4</v>
      </c>
      <c r="B8" s="26" t="s">
        <v>60</v>
      </c>
      <c r="C8" s="26" t="s">
        <v>61</v>
      </c>
      <c r="D8" s="32" t="s">
        <v>62</v>
      </c>
      <c r="E8" s="26" t="s">
        <v>161</v>
      </c>
      <c r="F8" s="29">
        <v>0.01266203703703704</v>
      </c>
      <c r="G8" s="13" t="str">
        <f t="shared" si="0"/>
        <v>3.58/km</v>
      </c>
      <c r="H8" s="14">
        <f t="shared" si="1"/>
        <v>0.00041666666666666935</v>
      </c>
      <c r="I8" s="14">
        <f>F8-INDEX($F$5:$F$513,MATCH(D8,$D$5:$D$513,0))</f>
        <v>0</v>
      </c>
    </row>
    <row r="9" spans="1:9" s="12" customFormat="1" ht="15" customHeight="1">
      <c r="A9" s="13">
        <v>5</v>
      </c>
      <c r="B9" s="26" t="s">
        <v>246</v>
      </c>
      <c r="C9" s="26" t="s">
        <v>247</v>
      </c>
      <c r="D9" s="32" t="s">
        <v>51</v>
      </c>
      <c r="E9" s="26" t="s">
        <v>49</v>
      </c>
      <c r="F9" s="29">
        <v>0.012685185185185183</v>
      </c>
      <c r="G9" s="13" t="str">
        <f t="shared" si="0"/>
        <v>3.58/km</v>
      </c>
      <c r="H9" s="14">
        <f t="shared" si="1"/>
        <v>0.000439814814814813</v>
      </c>
      <c r="I9" s="14">
        <f>F9-INDEX($F$5:$F$513,MATCH(D9,$D$5:$D$513,0))</f>
        <v>0.0002662037037037008</v>
      </c>
    </row>
    <row r="10" spans="1:9" s="12" customFormat="1" ht="15" customHeight="1">
      <c r="A10" s="13">
        <v>6</v>
      </c>
      <c r="B10" s="26" t="s">
        <v>85</v>
      </c>
      <c r="C10" s="26" t="s">
        <v>86</v>
      </c>
      <c r="D10" s="32" t="s">
        <v>42</v>
      </c>
      <c r="E10" s="26" t="s">
        <v>161</v>
      </c>
      <c r="F10" s="29">
        <v>0.012708333333333334</v>
      </c>
      <c r="G10" s="13" t="str">
        <f t="shared" si="0"/>
        <v>3.59/km</v>
      </c>
      <c r="H10" s="14">
        <f t="shared" si="1"/>
        <v>0.00046296296296296363</v>
      </c>
      <c r="I10" s="14">
        <f>F10-INDEX($F$5:$F$513,MATCH(D10,$D$5:$D$513,0))</f>
        <v>0.00046296296296296363</v>
      </c>
    </row>
    <row r="11" spans="1:9" s="12" customFormat="1" ht="15" customHeight="1">
      <c r="A11" s="13">
        <v>7</v>
      </c>
      <c r="B11" s="26" t="s">
        <v>248</v>
      </c>
      <c r="C11" s="26" t="s">
        <v>151</v>
      </c>
      <c r="D11" s="32" t="s">
        <v>42</v>
      </c>
      <c r="E11" s="26" t="s">
        <v>249</v>
      </c>
      <c r="F11" s="29">
        <v>0.012789351851851852</v>
      </c>
      <c r="G11" s="13" t="str">
        <f t="shared" si="0"/>
        <v>4.00/km</v>
      </c>
      <c r="H11" s="14">
        <f t="shared" si="1"/>
        <v>0.0005439814814814821</v>
      </c>
      <c r="I11" s="14">
        <f>F11-INDEX($F$5:$F$513,MATCH(D11,$D$5:$D$513,0))</f>
        <v>0.0005439814814814821</v>
      </c>
    </row>
    <row r="12" spans="1:9" s="12" customFormat="1" ht="15" customHeight="1">
      <c r="A12" s="13">
        <v>8</v>
      </c>
      <c r="B12" s="26" t="s">
        <v>250</v>
      </c>
      <c r="C12" s="26" t="s">
        <v>247</v>
      </c>
      <c r="D12" s="32" t="s">
        <v>42</v>
      </c>
      <c r="E12" s="26" t="s">
        <v>161</v>
      </c>
      <c r="F12" s="29">
        <v>0.012939814814814814</v>
      </c>
      <c r="G12" s="13" t="str">
        <f t="shared" si="0"/>
        <v>4.03/km</v>
      </c>
      <c r="H12" s="14">
        <f t="shared" si="1"/>
        <v>0.0006944444444444437</v>
      </c>
      <c r="I12" s="14">
        <f>F12-INDEX($F$5:$F$513,MATCH(D12,$D$5:$D$513,0))</f>
        <v>0.0006944444444444437</v>
      </c>
    </row>
    <row r="13" spans="1:9" s="12" customFormat="1" ht="15" customHeight="1">
      <c r="A13" s="13">
        <v>9</v>
      </c>
      <c r="B13" s="26" t="s">
        <v>92</v>
      </c>
      <c r="C13" s="26" t="s">
        <v>28</v>
      </c>
      <c r="D13" s="32" t="s">
        <v>42</v>
      </c>
      <c r="E13" s="26" t="s">
        <v>161</v>
      </c>
      <c r="F13" s="29">
        <v>0.012997685185185183</v>
      </c>
      <c r="G13" s="13" t="str">
        <f t="shared" si="0"/>
        <v>4.04/km</v>
      </c>
      <c r="H13" s="14">
        <f t="shared" si="1"/>
        <v>0.0007523148148148133</v>
      </c>
      <c r="I13" s="14">
        <f>F13-INDEX($F$5:$F$513,MATCH(D13,$D$5:$D$513,0))</f>
        <v>0.0007523148148148133</v>
      </c>
    </row>
    <row r="14" spans="1:9" s="12" customFormat="1" ht="15" customHeight="1">
      <c r="A14" s="13">
        <v>10</v>
      </c>
      <c r="B14" s="26" t="s">
        <v>90</v>
      </c>
      <c r="C14" s="26" t="s">
        <v>91</v>
      </c>
      <c r="D14" s="32" t="s">
        <v>62</v>
      </c>
      <c r="E14" s="26" t="s">
        <v>33</v>
      </c>
      <c r="F14" s="29">
        <v>0.013043981481481483</v>
      </c>
      <c r="G14" s="13" t="str">
        <f t="shared" si="0"/>
        <v>4.05/km</v>
      </c>
      <c r="H14" s="14">
        <f t="shared" si="1"/>
        <v>0.0007986111111111128</v>
      </c>
      <c r="I14" s="14">
        <f>F14-INDEX($F$5:$F$513,MATCH(D14,$D$5:$D$513,0))</f>
        <v>0.00038194444444444343</v>
      </c>
    </row>
    <row r="15" spans="1:9" s="12" customFormat="1" ht="15" customHeight="1">
      <c r="A15" s="13">
        <v>11</v>
      </c>
      <c r="B15" s="26" t="s">
        <v>81</v>
      </c>
      <c r="C15" s="26" t="s">
        <v>82</v>
      </c>
      <c r="D15" s="32" t="s">
        <v>51</v>
      </c>
      <c r="E15" s="26" t="s">
        <v>49</v>
      </c>
      <c r="F15" s="29">
        <v>0.01306712962962963</v>
      </c>
      <c r="G15" s="13" t="str">
        <f t="shared" si="0"/>
        <v>4.05/km</v>
      </c>
      <c r="H15" s="14">
        <f t="shared" si="1"/>
        <v>0.0008217592592592599</v>
      </c>
      <c r="I15" s="14">
        <f>F15-INDEX($F$5:$F$513,MATCH(D15,$D$5:$D$513,0))</f>
        <v>0.0006481481481481477</v>
      </c>
    </row>
    <row r="16" spans="1:9" s="12" customFormat="1" ht="15" customHeight="1">
      <c r="A16" s="13">
        <v>12</v>
      </c>
      <c r="B16" s="26" t="s">
        <v>251</v>
      </c>
      <c r="C16" s="26" t="s">
        <v>252</v>
      </c>
      <c r="D16" s="32" t="s">
        <v>42</v>
      </c>
      <c r="E16" s="26" t="s">
        <v>253</v>
      </c>
      <c r="F16" s="29">
        <v>0.01332175925925926</v>
      </c>
      <c r="G16" s="13" t="str">
        <f t="shared" si="0"/>
        <v>4.10/km</v>
      </c>
      <c r="H16" s="14">
        <f t="shared" si="1"/>
        <v>0.0010763888888888906</v>
      </c>
      <c r="I16" s="14">
        <f>F16-INDEX($F$5:$F$513,MATCH(D16,$D$5:$D$513,0))</f>
        <v>0.0010763888888888906</v>
      </c>
    </row>
    <row r="17" spans="1:9" s="12" customFormat="1" ht="15" customHeight="1">
      <c r="A17" s="13">
        <v>13</v>
      </c>
      <c r="B17" s="26" t="s">
        <v>254</v>
      </c>
      <c r="C17" s="26" t="s">
        <v>21</v>
      </c>
      <c r="D17" s="32" t="s">
        <v>51</v>
      </c>
      <c r="E17" s="26" t="s">
        <v>255</v>
      </c>
      <c r="F17" s="29">
        <v>0.013379629629629628</v>
      </c>
      <c r="G17" s="13" t="str">
        <f t="shared" si="0"/>
        <v>4.11/km</v>
      </c>
      <c r="H17" s="14">
        <f t="shared" si="1"/>
        <v>0.0011342592592592585</v>
      </c>
      <c r="I17" s="14">
        <f>F17-INDEX($F$5:$F$513,MATCH(D17,$D$5:$D$513,0))</f>
        <v>0.0009606481481481462</v>
      </c>
    </row>
    <row r="18" spans="1:9" s="12" customFormat="1" ht="15" customHeight="1">
      <c r="A18" s="13">
        <v>14</v>
      </c>
      <c r="B18" s="26" t="s">
        <v>256</v>
      </c>
      <c r="C18" s="26" t="s">
        <v>138</v>
      </c>
      <c r="D18" s="32" t="s">
        <v>62</v>
      </c>
      <c r="E18" s="26" t="s">
        <v>161</v>
      </c>
      <c r="F18" s="29">
        <v>0.013414351851851851</v>
      </c>
      <c r="G18" s="13" t="str">
        <f t="shared" si="0"/>
        <v>4.12/km</v>
      </c>
      <c r="H18" s="14">
        <f t="shared" si="1"/>
        <v>0.001168981481481481</v>
      </c>
      <c r="I18" s="14">
        <f>F18-INDEX($F$5:$F$513,MATCH(D18,$D$5:$D$513,0))</f>
        <v>0.0007523148148148116</v>
      </c>
    </row>
    <row r="19" spans="1:9" s="12" customFormat="1" ht="15" customHeight="1">
      <c r="A19" s="13">
        <v>15</v>
      </c>
      <c r="B19" s="26" t="s">
        <v>257</v>
      </c>
      <c r="C19" s="26" t="s">
        <v>21</v>
      </c>
      <c r="D19" s="32" t="s">
        <v>42</v>
      </c>
      <c r="E19" s="26" t="s">
        <v>253</v>
      </c>
      <c r="F19" s="29">
        <v>0.013460648148148147</v>
      </c>
      <c r="G19" s="13" t="str">
        <f t="shared" si="0"/>
        <v>4.13/km</v>
      </c>
      <c r="H19" s="14">
        <f t="shared" si="1"/>
        <v>0.001215277777777777</v>
      </c>
      <c r="I19" s="14">
        <f>F19-INDEX($F$5:$F$513,MATCH(D19,$D$5:$D$513,0))</f>
        <v>0.001215277777777777</v>
      </c>
    </row>
    <row r="20" spans="1:9" s="12" customFormat="1" ht="15" customHeight="1">
      <c r="A20" s="13">
        <v>16</v>
      </c>
      <c r="B20" s="26" t="s">
        <v>258</v>
      </c>
      <c r="C20" s="26" t="s">
        <v>259</v>
      </c>
      <c r="D20" s="32" t="s">
        <v>42</v>
      </c>
      <c r="E20" s="26" t="s">
        <v>59</v>
      </c>
      <c r="F20" s="29">
        <v>0.013483796296296298</v>
      </c>
      <c r="G20" s="13" t="str">
        <f t="shared" si="0"/>
        <v>4.13/km</v>
      </c>
      <c r="H20" s="14">
        <f t="shared" si="1"/>
        <v>0.0012384259259259275</v>
      </c>
      <c r="I20" s="14">
        <f>F20-INDEX($F$5:$F$513,MATCH(D20,$D$5:$D$513,0))</f>
        <v>0.0012384259259259275</v>
      </c>
    </row>
    <row r="21" spans="1:9" s="12" customFormat="1" ht="15" customHeight="1">
      <c r="A21" s="13">
        <v>17</v>
      </c>
      <c r="B21" s="26" t="s">
        <v>109</v>
      </c>
      <c r="C21" s="26" t="s">
        <v>110</v>
      </c>
      <c r="D21" s="32" t="s">
        <v>51</v>
      </c>
      <c r="E21" s="26" t="s">
        <v>161</v>
      </c>
      <c r="F21" s="29">
        <v>0.013599537037037037</v>
      </c>
      <c r="G21" s="13" t="str">
        <f t="shared" si="0"/>
        <v>4.15/km</v>
      </c>
      <c r="H21" s="14">
        <f t="shared" si="1"/>
        <v>0.0013541666666666667</v>
      </c>
      <c r="I21" s="14">
        <f>F21-INDEX($F$5:$F$513,MATCH(D21,$D$5:$D$513,0))</f>
        <v>0.0011805555555555545</v>
      </c>
    </row>
    <row r="22" spans="1:9" s="12" customFormat="1" ht="15" customHeight="1">
      <c r="A22" s="13">
        <v>18</v>
      </c>
      <c r="B22" s="26" t="s">
        <v>260</v>
      </c>
      <c r="C22" s="26" t="s">
        <v>259</v>
      </c>
      <c r="D22" s="32" t="s">
        <v>42</v>
      </c>
      <c r="E22" s="26" t="s">
        <v>217</v>
      </c>
      <c r="F22" s="29">
        <v>0.013680555555555555</v>
      </c>
      <c r="G22" s="13" t="str">
        <f t="shared" si="0"/>
        <v>4.17/km</v>
      </c>
      <c r="H22" s="14">
        <f t="shared" si="1"/>
        <v>0.0014351851851851852</v>
      </c>
      <c r="I22" s="14">
        <f>F22-INDEX($F$5:$F$513,MATCH(D22,$D$5:$D$513,0))</f>
        <v>0.0014351851851851852</v>
      </c>
    </row>
    <row r="23" spans="1:9" s="12" customFormat="1" ht="15" customHeight="1">
      <c r="A23" s="13">
        <v>19</v>
      </c>
      <c r="B23" s="26" t="s">
        <v>261</v>
      </c>
      <c r="C23" s="26" t="s">
        <v>262</v>
      </c>
      <c r="D23" s="32" t="s">
        <v>42</v>
      </c>
      <c r="E23" s="26" t="s">
        <v>253</v>
      </c>
      <c r="F23" s="29">
        <v>0.013715277777777778</v>
      </c>
      <c r="G23" s="13" t="str">
        <f t="shared" si="0"/>
        <v>4.18/km</v>
      </c>
      <c r="H23" s="14">
        <f t="shared" si="1"/>
        <v>0.0014699074074074076</v>
      </c>
      <c r="I23" s="14">
        <f>F23-INDEX($F$5:$F$513,MATCH(D23,$D$5:$D$513,0))</f>
        <v>0.0014699074074074076</v>
      </c>
    </row>
    <row r="24" spans="1:9" s="12" customFormat="1" ht="15" customHeight="1">
      <c r="A24" s="13">
        <v>20</v>
      </c>
      <c r="B24" s="26" t="s">
        <v>40</v>
      </c>
      <c r="C24" s="26" t="s">
        <v>103</v>
      </c>
      <c r="D24" s="32" t="s">
        <v>51</v>
      </c>
      <c r="E24" s="26" t="s">
        <v>161</v>
      </c>
      <c r="F24" s="29">
        <v>0.013796296296296298</v>
      </c>
      <c r="G24" s="13" t="str">
        <f t="shared" si="0"/>
        <v>4.19/km</v>
      </c>
      <c r="H24" s="14">
        <f t="shared" si="1"/>
        <v>0.0015509259259259278</v>
      </c>
      <c r="I24" s="14">
        <f>F24-INDEX($F$5:$F$513,MATCH(D24,$D$5:$D$513,0))</f>
        <v>0.0013773148148148156</v>
      </c>
    </row>
    <row r="25" spans="1:9" s="12" customFormat="1" ht="15" customHeight="1">
      <c r="A25" s="13">
        <v>21</v>
      </c>
      <c r="B25" s="26" t="s">
        <v>263</v>
      </c>
      <c r="C25" s="26" t="s">
        <v>235</v>
      </c>
      <c r="D25" s="32" t="s">
        <v>51</v>
      </c>
      <c r="E25" s="26" t="s">
        <v>200</v>
      </c>
      <c r="F25" s="29">
        <v>0.013854166666666666</v>
      </c>
      <c r="G25" s="13" t="str">
        <f t="shared" si="0"/>
        <v>4.20/km</v>
      </c>
      <c r="H25" s="14">
        <f t="shared" si="1"/>
        <v>0.0016087962962962957</v>
      </c>
      <c r="I25" s="14">
        <f>F25-INDEX($F$5:$F$513,MATCH(D25,$D$5:$D$513,0))</f>
        <v>0.0014351851851851834</v>
      </c>
    </row>
    <row r="26" spans="1:9" s="12" customFormat="1" ht="15" customHeight="1">
      <c r="A26" s="13">
        <v>22</v>
      </c>
      <c r="B26" s="26" t="s">
        <v>264</v>
      </c>
      <c r="C26" s="26" t="s">
        <v>265</v>
      </c>
      <c r="D26" s="32" t="s">
        <v>62</v>
      </c>
      <c r="E26" s="26" t="s">
        <v>161</v>
      </c>
      <c r="F26" s="29">
        <v>0.013877314814814815</v>
      </c>
      <c r="G26" s="13" t="str">
        <f t="shared" si="0"/>
        <v>4.21/km</v>
      </c>
      <c r="H26" s="14">
        <f t="shared" si="1"/>
        <v>0.0016319444444444445</v>
      </c>
      <c r="I26" s="14">
        <f>F26-INDEX($F$5:$F$513,MATCH(D26,$D$5:$D$513,0))</f>
        <v>0.0012152777777777752</v>
      </c>
    </row>
    <row r="27" spans="1:9" s="12" customFormat="1" ht="15" customHeight="1">
      <c r="A27" s="13">
        <v>23</v>
      </c>
      <c r="B27" s="26" t="s">
        <v>120</v>
      </c>
      <c r="C27" s="26" t="s">
        <v>121</v>
      </c>
      <c r="D27" s="32" t="s">
        <v>62</v>
      </c>
      <c r="E27" s="26" t="s">
        <v>79</v>
      </c>
      <c r="F27" s="29">
        <v>0.014050925925925927</v>
      </c>
      <c r="G27" s="13" t="str">
        <f t="shared" si="0"/>
        <v>4.24/km</v>
      </c>
      <c r="H27" s="14">
        <f t="shared" si="1"/>
        <v>0.0018055555555555568</v>
      </c>
      <c r="I27" s="14">
        <f>F27-INDEX($F$5:$F$513,MATCH(D27,$D$5:$D$513,0))</f>
        <v>0.0013888888888888874</v>
      </c>
    </row>
    <row r="28" spans="1:9" s="15" customFormat="1" ht="15" customHeight="1">
      <c r="A28" s="13">
        <v>24</v>
      </c>
      <c r="B28" s="26" t="s">
        <v>266</v>
      </c>
      <c r="C28" s="26" t="s">
        <v>129</v>
      </c>
      <c r="D28" s="32" t="s">
        <v>42</v>
      </c>
      <c r="E28" s="26" t="s">
        <v>200</v>
      </c>
      <c r="F28" s="29">
        <v>0.014074074074074074</v>
      </c>
      <c r="G28" s="13" t="str">
        <f t="shared" si="0"/>
        <v>4.24/km</v>
      </c>
      <c r="H28" s="14">
        <f t="shared" si="1"/>
        <v>0.001828703703703704</v>
      </c>
      <c r="I28" s="14">
        <f>F28-INDEX($F$5:$F$513,MATCH(D28,$D$5:$D$513,0))</f>
        <v>0.001828703703703704</v>
      </c>
    </row>
    <row r="29" spans="1:9" ht="15" customHeight="1">
      <c r="A29" s="13">
        <v>25</v>
      </c>
      <c r="B29" s="26" t="s">
        <v>111</v>
      </c>
      <c r="C29" s="26" t="s">
        <v>112</v>
      </c>
      <c r="D29" s="32" t="s">
        <v>42</v>
      </c>
      <c r="E29" s="26" t="s">
        <v>56</v>
      </c>
      <c r="F29" s="29">
        <v>0.014131944444444445</v>
      </c>
      <c r="G29" s="13" t="str">
        <f t="shared" si="0"/>
        <v>4.25/km</v>
      </c>
      <c r="H29" s="14">
        <f t="shared" si="1"/>
        <v>0.0018865740740740752</v>
      </c>
      <c r="I29" s="14">
        <f>F29-INDEX($F$5:$F$513,MATCH(D29,$D$5:$D$513,0))</f>
        <v>0.0018865740740740752</v>
      </c>
    </row>
    <row r="30" spans="1:9" ht="15" customHeight="1">
      <c r="A30" s="13">
        <v>26</v>
      </c>
      <c r="B30" s="26" t="s">
        <v>107</v>
      </c>
      <c r="C30" s="26" t="s">
        <v>108</v>
      </c>
      <c r="D30" s="32" t="s">
        <v>77</v>
      </c>
      <c r="E30" s="26" t="s">
        <v>161</v>
      </c>
      <c r="F30" s="29">
        <v>0.014166666666666666</v>
      </c>
      <c r="G30" s="13" t="str">
        <f t="shared" si="0"/>
        <v>4.26/km</v>
      </c>
      <c r="H30" s="14">
        <f t="shared" si="1"/>
        <v>0.001921296296296296</v>
      </c>
      <c r="I30" s="14">
        <f>F30-INDEX($F$5:$F$513,MATCH(D30,$D$5:$D$513,0))</f>
        <v>0</v>
      </c>
    </row>
    <row r="31" spans="1:9" ht="15" customHeight="1">
      <c r="A31" s="13">
        <v>27</v>
      </c>
      <c r="B31" s="26" t="s">
        <v>267</v>
      </c>
      <c r="C31" s="26" t="s">
        <v>112</v>
      </c>
      <c r="D31" s="32" t="s">
        <v>42</v>
      </c>
      <c r="E31" s="26" t="s">
        <v>161</v>
      </c>
      <c r="F31" s="29">
        <v>0.014409722222222221</v>
      </c>
      <c r="G31" s="13" t="str">
        <f t="shared" si="0"/>
        <v>4.31/km</v>
      </c>
      <c r="H31" s="14">
        <f t="shared" si="1"/>
        <v>0.0021643518518518513</v>
      </c>
      <c r="I31" s="14">
        <f>F31-INDEX($F$5:$F$513,MATCH(D31,$D$5:$D$513,0))</f>
        <v>0.0021643518518518513</v>
      </c>
    </row>
    <row r="32" spans="1:9" ht="15" customHeight="1">
      <c r="A32" s="13">
        <v>28</v>
      </c>
      <c r="B32" s="26" t="s">
        <v>133</v>
      </c>
      <c r="C32" s="26" t="s">
        <v>100</v>
      </c>
      <c r="D32" s="32" t="s">
        <v>42</v>
      </c>
      <c r="E32" s="26" t="s">
        <v>33</v>
      </c>
      <c r="F32" s="29">
        <v>0.014432870370370372</v>
      </c>
      <c r="G32" s="13" t="str">
        <f t="shared" si="0"/>
        <v>4.31/km</v>
      </c>
      <c r="H32" s="14">
        <f t="shared" si="1"/>
        <v>0.002187500000000002</v>
      </c>
      <c r="I32" s="14">
        <f>F32-INDEX($F$5:$F$513,MATCH(D32,$D$5:$D$513,0))</f>
        <v>0.002187500000000002</v>
      </c>
    </row>
    <row r="33" spans="1:9" ht="15" customHeight="1">
      <c r="A33" s="13">
        <v>29</v>
      </c>
      <c r="B33" s="26" t="s">
        <v>268</v>
      </c>
      <c r="C33" s="26" t="s">
        <v>91</v>
      </c>
      <c r="D33" s="32" t="s">
        <v>62</v>
      </c>
      <c r="E33" s="26" t="s">
        <v>161</v>
      </c>
      <c r="F33" s="29">
        <v>0.014490740740740742</v>
      </c>
      <c r="G33" s="13" t="str">
        <f t="shared" si="0"/>
        <v>4.32/km</v>
      </c>
      <c r="H33" s="14">
        <f t="shared" si="1"/>
        <v>0.0022453703703703715</v>
      </c>
      <c r="I33" s="14">
        <f>F33-INDEX($F$5:$F$513,MATCH(D33,$D$5:$D$513,0))</f>
        <v>0.0018287037037037022</v>
      </c>
    </row>
    <row r="34" spans="1:9" ht="15" customHeight="1">
      <c r="A34" s="13">
        <v>30</v>
      </c>
      <c r="B34" s="26" t="s">
        <v>90</v>
      </c>
      <c r="C34" s="26" t="s">
        <v>124</v>
      </c>
      <c r="D34" s="32" t="s">
        <v>42</v>
      </c>
      <c r="E34" s="26" t="s">
        <v>33</v>
      </c>
      <c r="F34" s="29">
        <v>0.014606481481481482</v>
      </c>
      <c r="G34" s="13" t="str">
        <f t="shared" si="0"/>
        <v>4.34/km</v>
      </c>
      <c r="H34" s="14">
        <f t="shared" si="1"/>
        <v>0.0023611111111111124</v>
      </c>
      <c r="I34" s="14">
        <f>F34-INDEX($F$5:$F$513,MATCH(D34,$D$5:$D$513,0))</f>
        <v>0.0023611111111111124</v>
      </c>
    </row>
    <row r="35" spans="1:9" ht="15" customHeight="1">
      <c r="A35" s="13">
        <v>31</v>
      </c>
      <c r="B35" s="26" t="s">
        <v>269</v>
      </c>
      <c r="C35" s="26" t="s">
        <v>270</v>
      </c>
      <c r="D35" s="32" t="s">
        <v>51</v>
      </c>
      <c r="E35" s="26" t="s">
        <v>189</v>
      </c>
      <c r="F35" s="29">
        <v>0.0146875</v>
      </c>
      <c r="G35" s="13" t="str">
        <f t="shared" si="0"/>
        <v>4.36/km</v>
      </c>
      <c r="H35" s="14">
        <f t="shared" si="1"/>
        <v>0.002442129629629629</v>
      </c>
      <c r="I35" s="14">
        <f>F35-INDEX($F$5:$F$513,MATCH(D35,$D$5:$D$513,0))</f>
        <v>0.002268518518518517</v>
      </c>
    </row>
    <row r="36" spans="1:9" ht="15" customHeight="1">
      <c r="A36" s="13">
        <v>32</v>
      </c>
      <c r="B36" s="26" t="s">
        <v>117</v>
      </c>
      <c r="C36" s="26" t="s">
        <v>118</v>
      </c>
      <c r="D36" s="32" t="s">
        <v>62</v>
      </c>
      <c r="E36" s="26" t="s">
        <v>161</v>
      </c>
      <c r="F36" s="29">
        <v>0.014722222222222222</v>
      </c>
      <c r="G36" s="13" t="str">
        <f t="shared" si="0"/>
        <v>4.37/km</v>
      </c>
      <c r="H36" s="14">
        <f t="shared" si="1"/>
        <v>0.0024768518518518516</v>
      </c>
      <c r="I36" s="14">
        <f>F36-INDEX($F$5:$F$513,MATCH(D36,$D$5:$D$513,0))</f>
        <v>0.0020601851851851823</v>
      </c>
    </row>
    <row r="37" spans="1:9" ht="15" customHeight="1">
      <c r="A37" s="13">
        <v>33</v>
      </c>
      <c r="B37" s="26" t="s">
        <v>153</v>
      </c>
      <c r="C37" s="26" t="s">
        <v>154</v>
      </c>
      <c r="D37" s="32" t="s">
        <v>42</v>
      </c>
      <c r="E37" s="26" t="s">
        <v>33</v>
      </c>
      <c r="F37" s="29">
        <v>0.014756944444444446</v>
      </c>
      <c r="G37" s="13" t="str">
        <f aca="true" t="shared" si="2" ref="G37:G59">TEXT(INT((HOUR(F37)*3600+MINUTE(F37)*60+SECOND(F37))/$I$3/60),"0")&amp;"."&amp;TEXT(MOD((HOUR(F37)*3600+MINUTE(F37)*60+SECOND(F37))/$I$3,60),"00")&amp;"/km"</f>
        <v>4.37/km</v>
      </c>
      <c r="H37" s="14">
        <f aca="true" t="shared" si="3" ref="H37:H59">F37-$F$5</f>
        <v>0.002511574074074076</v>
      </c>
      <c r="I37" s="14">
        <f>F37-INDEX($F$5:$F$513,MATCH(D37,$D$5:$D$513,0))</f>
        <v>0.002511574074074076</v>
      </c>
    </row>
    <row r="38" spans="1:9" ht="15" customHeight="1">
      <c r="A38" s="13">
        <v>34</v>
      </c>
      <c r="B38" s="26" t="s">
        <v>122</v>
      </c>
      <c r="C38" s="26" t="s">
        <v>123</v>
      </c>
      <c r="D38" s="32" t="s">
        <v>62</v>
      </c>
      <c r="E38" s="26" t="s">
        <v>33</v>
      </c>
      <c r="F38" s="29">
        <v>0.014780092592592595</v>
      </c>
      <c r="G38" s="13" t="str">
        <f t="shared" si="2"/>
        <v>4.38/km</v>
      </c>
      <c r="H38" s="14">
        <f t="shared" si="3"/>
        <v>0.0025347222222222247</v>
      </c>
      <c r="I38" s="14">
        <f>F38-INDEX($F$5:$F$513,MATCH(D38,$D$5:$D$513,0))</f>
        <v>0.0021180555555555553</v>
      </c>
    </row>
    <row r="39" spans="1:9" ht="15" customHeight="1">
      <c r="A39" s="13">
        <v>35</v>
      </c>
      <c r="B39" s="26" t="s">
        <v>130</v>
      </c>
      <c r="C39" s="26" t="s">
        <v>55</v>
      </c>
      <c r="D39" s="32" t="s">
        <v>42</v>
      </c>
      <c r="E39" s="26" t="s">
        <v>161</v>
      </c>
      <c r="F39" s="29">
        <v>0.014872685185185185</v>
      </c>
      <c r="G39" s="13" t="str">
        <f t="shared" si="2"/>
        <v>4.39/km</v>
      </c>
      <c r="H39" s="14">
        <f t="shared" si="3"/>
        <v>0.002627314814814815</v>
      </c>
      <c r="I39" s="14">
        <f>F39-INDEX($F$5:$F$513,MATCH(D39,$D$5:$D$513,0))</f>
        <v>0.002627314814814815</v>
      </c>
    </row>
    <row r="40" spans="1:9" ht="15" customHeight="1">
      <c r="A40" s="13">
        <v>36</v>
      </c>
      <c r="B40" s="26" t="s">
        <v>271</v>
      </c>
      <c r="C40" s="26" t="s">
        <v>272</v>
      </c>
      <c r="D40" s="32" t="s">
        <v>62</v>
      </c>
      <c r="E40" s="26" t="s">
        <v>273</v>
      </c>
      <c r="F40" s="29">
        <v>0.014918981481481483</v>
      </c>
      <c r="G40" s="13" t="str">
        <f t="shared" si="2"/>
        <v>4.40/km</v>
      </c>
      <c r="H40" s="14">
        <f t="shared" si="3"/>
        <v>0.0026736111111111127</v>
      </c>
      <c r="I40" s="14">
        <f>F40-INDEX($F$5:$F$513,MATCH(D40,$D$5:$D$513,0))</f>
        <v>0.0022569444444444434</v>
      </c>
    </row>
    <row r="41" spans="1:9" ht="15" customHeight="1">
      <c r="A41" s="13">
        <v>37</v>
      </c>
      <c r="B41" s="26" t="s">
        <v>89</v>
      </c>
      <c r="C41" s="26" t="s">
        <v>36</v>
      </c>
      <c r="D41" s="32" t="s">
        <v>42</v>
      </c>
      <c r="E41" s="26" t="s">
        <v>33</v>
      </c>
      <c r="F41" s="29">
        <v>0.015127314814814816</v>
      </c>
      <c r="G41" s="13" t="str">
        <f t="shared" si="2"/>
        <v>4.44/km</v>
      </c>
      <c r="H41" s="14">
        <f t="shared" si="3"/>
        <v>0.0028819444444444457</v>
      </c>
      <c r="I41" s="14">
        <f>F41-INDEX($F$5:$F$513,MATCH(D41,$D$5:$D$513,0))</f>
        <v>0.0028819444444444457</v>
      </c>
    </row>
    <row r="42" spans="1:9" ht="15" customHeight="1">
      <c r="A42" s="13">
        <v>38</v>
      </c>
      <c r="B42" s="26" t="s">
        <v>147</v>
      </c>
      <c r="C42" s="26" t="s">
        <v>148</v>
      </c>
      <c r="D42" s="32" t="s">
        <v>51</v>
      </c>
      <c r="E42" s="26" t="s">
        <v>161</v>
      </c>
      <c r="F42" s="29">
        <v>0.015173611111111112</v>
      </c>
      <c r="G42" s="13" t="str">
        <f t="shared" si="2"/>
        <v>4.45/km</v>
      </c>
      <c r="H42" s="14">
        <f t="shared" si="3"/>
        <v>0.0029282407407407417</v>
      </c>
      <c r="I42" s="14">
        <f>F42-INDEX($F$5:$F$513,MATCH(D42,$D$5:$D$513,0))</f>
        <v>0.0027546296296296294</v>
      </c>
    </row>
    <row r="43" spans="1:9" ht="15" customHeight="1">
      <c r="A43" s="13">
        <v>39</v>
      </c>
      <c r="B43" s="26" t="s">
        <v>274</v>
      </c>
      <c r="C43" s="26" t="s">
        <v>127</v>
      </c>
      <c r="D43" s="32" t="s">
        <v>51</v>
      </c>
      <c r="E43" s="26" t="s">
        <v>33</v>
      </c>
      <c r="F43" s="29">
        <v>0.015196759259259259</v>
      </c>
      <c r="G43" s="13" t="str">
        <f t="shared" si="2"/>
        <v>4.45/km</v>
      </c>
      <c r="H43" s="14">
        <f t="shared" si="3"/>
        <v>0.002951388888888889</v>
      </c>
      <c r="I43" s="14">
        <f>F43-INDEX($F$5:$F$513,MATCH(D43,$D$5:$D$513,0))</f>
        <v>0.0027777777777777766</v>
      </c>
    </row>
    <row r="44" spans="1:9" ht="15" customHeight="1">
      <c r="A44" s="13">
        <v>40</v>
      </c>
      <c r="B44" s="26" t="s">
        <v>275</v>
      </c>
      <c r="C44" s="26" t="s">
        <v>276</v>
      </c>
      <c r="D44" s="32" t="s">
        <v>77</v>
      </c>
      <c r="E44" s="26" t="s">
        <v>33</v>
      </c>
      <c r="F44" s="29">
        <v>0.015208333333333332</v>
      </c>
      <c r="G44" s="13" t="str">
        <f t="shared" si="2"/>
        <v>4.46/km</v>
      </c>
      <c r="H44" s="14">
        <f t="shared" si="3"/>
        <v>0.0029629629629629624</v>
      </c>
      <c r="I44" s="14">
        <f>F44-INDEX($F$5:$F$513,MATCH(D44,$D$5:$D$513,0))</f>
        <v>0.0010416666666666664</v>
      </c>
    </row>
    <row r="45" spans="1:9" ht="15" customHeight="1">
      <c r="A45" s="13">
        <v>41</v>
      </c>
      <c r="B45" s="26" t="s">
        <v>137</v>
      </c>
      <c r="C45" s="26" t="s">
        <v>138</v>
      </c>
      <c r="D45" s="32" t="s">
        <v>77</v>
      </c>
      <c r="E45" s="26" t="s">
        <v>56</v>
      </c>
      <c r="F45" s="29">
        <v>0.015243055555555557</v>
      </c>
      <c r="G45" s="13" t="str">
        <f t="shared" si="2"/>
        <v>4.46/km</v>
      </c>
      <c r="H45" s="14">
        <f t="shared" si="3"/>
        <v>0.0029976851851851866</v>
      </c>
      <c r="I45" s="14">
        <f>F45-INDEX($F$5:$F$513,MATCH(D45,$D$5:$D$513,0))</f>
        <v>0.0010763888888888906</v>
      </c>
    </row>
    <row r="46" spans="1:9" ht="15" customHeight="1">
      <c r="A46" s="13">
        <v>42</v>
      </c>
      <c r="B46" s="26" t="s">
        <v>128</v>
      </c>
      <c r="C46" s="26" t="s">
        <v>129</v>
      </c>
      <c r="D46" s="32" t="s">
        <v>51</v>
      </c>
      <c r="E46" s="26" t="s">
        <v>161</v>
      </c>
      <c r="F46" s="29">
        <v>0.015324074074074073</v>
      </c>
      <c r="G46" s="13" t="str">
        <f t="shared" si="2"/>
        <v>4.48/km</v>
      </c>
      <c r="H46" s="14">
        <f t="shared" si="3"/>
        <v>0.0030787037037037033</v>
      </c>
      <c r="I46" s="14">
        <f>F46-INDEX($F$5:$F$513,MATCH(D46,$D$5:$D$513,0))</f>
        <v>0.002905092592592591</v>
      </c>
    </row>
    <row r="47" spans="1:9" ht="15" customHeight="1">
      <c r="A47" s="13">
        <v>43</v>
      </c>
      <c r="B47" s="26" t="s">
        <v>277</v>
      </c>
      <c r="C47" s="26" t="s">
        <v>278</v>
      </c>
      <c r="D47" s="32" t="s">
        <v>51</v>
      </c>
      <c r="E47" s="26" t="s">
        <v>159</v>
      </c>
      <c r="F47" s="29">
        <v>0.015347222222222222</v>
      </c>
      <c r="G47" s="13" t="str">
        <f t="shared" si="2"/>
        <v>4.48/km</v>
      </c>
      <c r="H47" s="14">
        <f t="shared" si="3"/>
        <v>0.003101851851851852</v>
      </c>
      <c r="I47" s="14">
        <f>F47-INDEX($F$5:$F$513,MATCH(D47,$D$5:$D$513,0))</f>
        <v>0.00292824074074074</v>
      </c>
    </row>
    <row r="48" spans="1:9" ht="15" customHeight="1">
      <c r="A48" s="13">
        <v>44</v>
      </c>
      <c r="B48" s="26" t="s">
        <v>267</v>
      </c>
      <c r="C48" s="26" t="s">
        <v>272</v>
      </c>
      <c r="D48" s="32" t="s">
        <v>62</v>
      </c>
      <c r="E48" s="26" t="s">
        <v>161</v>
      </c>
      <c r="F48" s="29">
        <v>0.015381944444444443</v>
      </c>
      <c r="G48" s="13" t="str">
        <f t="shared" si="2"/>
        <v>4.49/km</v>
      </c>
      <c r="H48" s="14">
        <f t="shared" si="3"/>
        <v>0.003136574074074073</v>
      </c>
      <c r="I48" s="14">
        <f>F48-INDEX($F$5:$F$513,MATCH(D48,$D$5:$D$513,0))</f>
        <v>0.0027199074074074035</v>
      </c>
    </row>
    <row r="49" spans="1:9" ht="15" customHeight="1">
      <c r="A49" s="13">
        <v>45</v>
      </c>
      <c r="B49" s="26" t="s">
        <v>126</v>
      </c>
      <c r="C49" s="26" t="s">
        <v>127</v>
      </c>
      <c r="D49" s="32" t="s">
        <v>51</v>
      </c>
      <c r="E49" s="26" t="s">
        <v>33</v>
      </c>
      <c r="F49" s="29">
        <v>0.01545138888888889</v>
      </c>
      <c r="G49" s="13" t="str">
        <f t="shared" si="2"/>
        <v>4.50/km</v>
      </c>
      <c r="H49" s="14">
        <f t="shared" si="3"/>
        <v>0.0032060185185185195</v>
      </c>
      <c r="I49" s="14">
        <f>F49-INDEX($F$5:$F$513,MATCH(D49,$D$5:$D$513,0))</f>
        <v>0.0030324074074074073</v>
      </c>
    </row>
    <row r="50" spans="1:9" ht="15" customHeight="1">
      <c r="A50" s="13">
        <v>46</v>
      </c>
      <c r="B50" s="26" t="s">
        <v>126</v>
      </c>
      <c r="C50" s="26" t="s">
        <v>279</v>
      </c>
      <c r="D50" s="32" t="s">
        <v>62</v>
      </c>
      <c r="E50" s="26" t="s">
        <v>33</v>
      </c>
      <c r="F50" s="29">
        <v>0.015497685185185186</v>
      </c>
      <c r="G50" s="13" t="str">
        <f t="shared" si="2"/>
        <v>4.51/km</v>
      </c>
      <c r="H50" s="14">
        <f t="shared" si="3"/>
        <v>0.0032523148148148155</v>
      </c>
      <c r="I50" s="14">
        <f>F50-INDEX($F$5:$F$513,MATCH(D50,$D$5:$D$513,0))</f>
        <v>0.002835648148148146</v>
      </c>
    </row>
    <row r="51" spans="1:9" ht="15" customHeight="1">
      <c r="A51" s="13">
        <v>47</v>
      </c>
      <c r="B51" s="26" t="s">
        <v>280</v>
      </c>
      <c r="C51" s="26" t="s">
        <v>281</v>
      </c>
      <c r="D51" s="32" t="s">
        <v>51</v>
      </c>
      <c r="E51" s="26" t="s">
        <v>159</v>
      </c>
      <c r="F51" s="29">
        <v>0.015555555555555553</v>
      </c>
      <c r="G51" s="13" t="str">
        <f t="shared" si="2"/>
        <v>4.52/km</v>
      </c>
      <c r="H51" s="14">
        <f t="shared" si="3"/>
        <v>0.0033101851851851834</v>
      </c>
      <c r="I51" s="14">
        <f>F51-INDEX($F$5:$F$513,MATCH(D51,$D$5:$D$513,0))</f>
        <v>0.003136574074074071</v>
      </c>
    </row>
    <row r="52" spans="1:9" ht="15" customHeight="1">
      <c r="A52" s="13">
        <v>48</v>
      </c>
      <c r="B52" s="26" t="s">
        <v>141</v>
      </c>
      <c r="C52" s="26" t="s">
        <v>112</v>
      </c>
      <c r="D52" s="32" t="s">
        <v>42</v>
      </c>
      <c r="E52" s="26" t="s">
        <v>161</v>
      </c>
      <c r="F52" s="29">
        <v>0.015613425925925926</v>
      </c>
      <c r="G52" s="13" t="str">
        <f t="shared" si="2"/>
        <v>4.53/km</v>
      </c>
      <c r="H52" s="14">
        <f t="shared" si="3"/>
        <v>0.0033680555555555564</v>
      </c>
      <c r="I52" s="14">
        <f>F52-INDEX($F$5:$F$513,MATCH(D52,$D$5:$D$513,0))</f>
        <v>0.0033680555555555564</v>
      </c>
    </row>
    <row r="53" spans="1:9" ht="15" customHeight="1">
      <c r="A53" s="13">
        <v>49</v>
      </c>
      <c r="B53" s="26" t="s">
        <v>150</v>
      </c>
      <c r="C53" s="26" t="s">
        <v>151</v>
      </c>
      <c r="D53" s="32" t="s">
        <v>51</v>
      </c>
      <c r="E53" s="26" t="s">
        <v>59</v>
      </c>
      <c r="F53" s="29">
        <v>0.015671296296296298</v>
      </c>
      <c r="G53" s="13" t="str">
        <f t="shared" si="2"/>
        <v>4.54/km</v>
      </c>
      <c r="H53" s="14">
        <f t="shared" si="3"/>
        <v>0.0034259259259259277</v>
      </c>
      <c r="I53" s="14">
        <f>F53-INDEX($F$5:$F$513,MATCH(D53,$D$5:$D$513,0))</f>
        <v>0.0032523148148148155</v>
      </c>
    </row>
    <row r="54" spans="1:9" ht="15" customHeight="1">
      <c r="A54" s="13">
        <v>50</v>
      </c>
      <c r="B54" s="26" t="s">
        <v>282</v>
      </c>
      <c r="C54" s="26" t="s">
        <v>149</v>
      </c>
      <c r="D54" s="32" t="s">
        <v>51</v>
      </c>
      <c r="E54" s="26" t="s">
        <v>217</v>
      </c>
      <c r="F54" s="29">
        <v>0.015694444444444445</v>
      </c>
      <c r="G54" s="13" t="str">
        <f t="shared" si="2"/>
        <v>4.55/km</v>
      </c>
      <c r="H54" s="14">
        <f t="shared" si="3"/>
        <v>0.003449074074074075</v>
      </c>
      <c r="I54" s="14">
        <f>F54-INDEX($F$5:$F$513,MATCH(D54,$D$5:$D$513,0))</f>
        <v>0.0032754629629629627</v>
      </c>
    </row>
    <row r="55" spans="1:9" ht="15" customHeight="1">
      <c r="A55" s="13">
        <v>51</v>
      </c>
      <c r="B55" s="26" t="s">
        <v>283</v>
      </c>
      <c r="C55" s="26" t="s">
        <v>46</v>
      </c>
      <c r="D55" s="32" t="s">
        <v>42</v>
      </c>
      <c r="E55" s="26" t="s">
        <v>161</v>
      </c>
      <c r="F55" s="29">
        <v>0.015740740740740743</v>
      </c>
      <c r="G55" s="13" t="str">
        <f t="shared" si="2"/>
        <v>4.56/km</v>
      </c>
      <c r="H55" s="14">
        <f t="shared" si="3"/>
        <v>0.0034953703703703726</v>
      </c>
      <c r="I55" s="14">
        <f>F55-INDEX($F$5:$F$513,MATCH(D55,$D$5:$D$513,0))</f>
        <v>0.0034953703703703726</v>
      </c>
    </row>
    <row r="56" spans="1:9" ht="15" customHeight="1">
      <c r="A56" s="13">
        <v>52</v>
      </c>
      <c r="B56" s="26" t="s">
        <v>70</v>
      </c>
      <c r="C56" s="26" t="s">
        <v>284</v>
      </c>
      <c r="D56" s="32" t="s">
        <v>62</v>
      </c>
      <c r="E56" s="26" t="s">
        <v>33</v>
      </c>
      <c r="F56" s="29">
        <v>0.015763888888888886</v>
      </c>
      <c r="G56" s="13" t="str">
        <f t="shared" si="2"/>
        <v>4.56/km</v>
      </c>
      <c r="H56" s="14">
        <f t="shared" si="3"/>
        <v>0.0035185185185185163</v>
      </c>
      <c r="I56" s="14">
        <f>F56-INDEX($F$5:$F$513,MATCH(D56,$D$5:$D$513,0))</f>
        <v>0.003101851851851847</v>
      </c>
    </row>
    <row r="57" spans="1:9" ht="15" customHeight="1">
      <c r="A57" s="13">
        <v>53</v>
      </c>
      <c r="B57" s="26" t="s">
        <v>155</v>
      </c>
      <c r="C57" s="26" t="s">
        <v>156</v>
      </c>
      <c r="D57" s="32" t="s">
        <v>51</v>
      </c>
      <c r="E57" s="26" t="s">
        <v>161</v>
      </c>
      <c r="F57" s="29">
        <v>0.015787037037037037</v>
      </c>
      <c r="G57" s="13" t="str">
        <f t="shared" si="2"/>
        <v>4.57/km</v>
      </c>
      <c r="H57" s="14">
        <f t="shared" si="3"/>
        <v>0.003541666666666667</v>
      </c>
      <c r="I57" s="14">
        <f>F57-INDEX($F$5:$F$513,MATCH(D57,$D$5:$D$513,0))</f>
        <v>0.0033680555555555547</v>
      </c>
    </row>
    <row r="58" spans="1:9" ht="15" customHeight="1">
      <c r="A58" s="13">
        <v>54</v>
      </c>
      <c r="B58" s="26" t="s">
        <v>145</v>
      </c>
      <c r="C58" s="26" t="s">
        <v>146</v>
      </c>
      <c r="D58" s="32" t="s">
        <v>77</v>
      </c>
      <c r="E58" s="26" t="s">
        <v>33</v>
      </c>
      <c r="F58" s="29">
        <v>0.015914351851851853</v>
      </c>
      <c r="G58" s="13" t="str">
        <f t="shared" si="2"/>
        <v>4.59/km</v>
      </c>
      <c r="H58" s="14">
        <f t="shared" si="3"/>
        <v>0.003668981481481483</v>
      </c>
      <c r="I58" s="14">
        <f>F58-INDEX($F$5:$F$513,MATCH(D58,$D$5:$D$513,0))</f>
        <v>0.0017476851851851872</v>
      </c>
    </row>
    <row r="59" spans="1:9" ht="15" customHeight="1">
      <c r="A59" s="16">
        <v>55</v>
      </c>
      <c r="B59" s="27" t="s">
        <v>285</v>
      </c>
      <c r="C59" s="27" t="s">
        <v>99</v>
      </c>
      <c r="D59" s="33" t="s">
        <v>42</v>
      </c>
      <c r="E59" s="27" t="s">
        <v>200</v>
      </c>
      <c r="F59" s="30">
        <v>0.015949074074074074</v>
      </c>
      <c r="G59" s="16" t="str">
        <f t="shared" si="2"/>
        <v>4.60/km</v>
      </c>
      <c r="H59" s="17">
        <f t="shared" si="3"/>
        <v>0.003703703703703704</v>
      </c>
      <c r="I59" s="17">
        <f>F59-INDEX($F$5:$F$513,MATCH(D59,$D$5:$D$513,0))</f>
        <v>0.003703703703703704</v>
      </c>
    </row>
  </sheetData>
  <autoFilter ref="A4:I5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'Individuale 5,750 km'!A1</f>
        <v>Corridinotte</v>
      </c>
      <c r="B1" s="23"/>
      <c r="C1" s="23"/>
    </row>
    <row r="2" spans="1:3" ht="42" customHeight="1">
      <c r="A2" s="24" t="str">
        <f>'Individuale 5,750 km'!A3&amp;" km. "&amp;'Individuale 5,750 km'!I3</f>
        <v>Monsigliolo-Cortona (AR)  Italia - Mercoledì 27/06/2012 km. 5,75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34" t="s">
        <v>22</v>
      </c>
      <c r="C4" s="37">
        <v>39</v>
      </c>
    </row>
    <row r="5" spans="1:3" ht="15" customHeight="1">
      <c r="A5" s="13">
        <v>2</v>
      </c>
      <c r="B5" s="35" t="s">
        <v>33</v>
      </c>
      <c r="C5" s="38">
        <v>16</v>
      </c>
    </row>
    <row r="6" spans="1:3" ht="15" customHeight="1">
      <c r="A6" s="13">
        <v>3</v>
      </c>
      <c r="B6" s="35" t="s">
        <v>49</v>
      </c>
      <c r="C6" s="38">
        <v>6</v>
      </c>
    </row>
    <row r="7" spans="1:3" ht="15" customHeight="1">
      <c r="A7" s="13">
        <v>4</v>
      </c>
      <c r="B7" s="35" t="s">
        <v>19</v>
      </c>
      <c r="C7" s="38">
        <v>6</v>
      </c>
    </row>
    <row r="8" spans="1:3" ht="15" customHeight="1">
      <c r="A8" s="13">
        <v>5</v>
      </c>
      <c r="B8" s="35" t="s">
        <v>25</v>
      </c>
      <c r="C8" s="38">
        <v>6</v>
      </c>
    </row>
    <row r="9" spans="1:3" ht="15" customHeight="1">
      <c r="A9" s="13">
        <v>6</v>
      </c>
      <c r="B9" s="35" t="s">
        <v>79</v>
      </c>
      <c r="C9" s="38">
        <v>5</v>
      </c>
    </row>
    <row r="10" spans="1:3" ht="15" customHeight="1">
      <c r="A10" s="13">
        <v>7</v>
      </c>
      <c r="B10" s="35" t="s">
        <v>18</v>
      </c>
      <c r="C10" s="38">
        <v>5</v>
      </c>
    </row>
    <row r="11" spans="1:3" ht="15" customHeight="1">
      <c r="A11" s="13">
        <v>8</v>
      </c>
      <c r="B11" s="35" t="s">
        <v>59</v>
      </c>
      <c r="C11" s="38">
        <v>5</v>
      </c>
    </row>
    <row r="12" spans="1:3" ht="15" customHeight="1">
      <c r="A12" s="13">
        <v>9</v>
      </c>
      <c r="B12" s="35" t="s">
        <v>37</v>
      </c>
      <c r="C12" s="38">
        <v>4</v>
      </c>
    </row>
    <row r="13" spans="1:3" ht="15" customHeight="1">
      <c r="A13" s="13">
        <v>10</v>
      </c>
      <c r="B13" s="35" t="s">
        <v>56</v>
      </c>
      <c r="C13" s="38">
        <v>4</v>
      </c>
    </row>
    <row r="14" spans="1:3" ht="15" customHeight="1">
      <c r="A14" s="13">
        <v>11</v>
      </c>
      <c r="B14" s="35" t="s">
        <v>30</v>
      </c>
      <c r="C14" s="38">
        <v>3</v>
      </c>
    </row>
    <row r="15" spans="1:3" ht="15" customHeight="1">
      <c r="A15" s="13">
        <v>12</v>
      </c>
      <c r="B15" s="35" t="s">
        <v>101</v>
      </c>
      <c r="C15" s="38">
        <v>3</v>
      </c>
    </row>
    <row r="16" spans="1:3" ht="15" customHeight="1">
      <c r="A16" s="13">
        <v>13</v>
      </c>
      <c r="B16" s="35" t="s">
        <v>74</v>
      </c>
      <c r="C16" s="38">
        <v>2</v>
      </c>
    </row>
    <row r="17" spans="1:3" ht="15" customHeight="1">
      <c r="A17" s="13">
        <v>14</v>
      </c>
      <c r="B17" s="35" t="s">
        <v>157</v>
      </c>
      <c r="C17" s="38">
        <v>2</v>
      </c>
    </row>
    <row r="18" spans="1:3" ht="15" customHeight="1">
      <c r="A18" s="13">
        <v>15</v>
      </c>
      <c r="B18" s="35" t="s">
        <v>125</v>
      </c>
      <c r="C18" s="38">
        <v>2</v>
      </c>
    </row>
    <row r="19" spans="1:3" ht="15" customHeight="1">
      <c r="A19" s="13">
        <v>16</v>
      </c>
      <c r="B19" s="35" t="s">
        <v>43</v>
      </c>
      <c r="C19" s="38">
        <v>2</v>
      </c>
    </row>
    <row r="20" spans="1:3" ht="15" customHeight="1">
      <c r="A20" s="13">
        <v>17</v>
      </c>
      <c r="B20" s="35" t="s">
        <v>94</v>
      </c>
      <c r="C20" s="38">
        <v>1</v>
      </c>
    </row>
    <row r="21" spans="1:3" ht="15" customHeight="1">
      <c r="A21" s="13">
        <v>18</v>
      </c>
      <c r="B21" s="35" t="s">
        <v>16</v>
      </c>
      <c r="C21" s="38">
        <v>1</v>
      </c>
    </row>
    <row r="22" spans="1:3" ht="15" customHeight="1">
      <c r="A22" s="13">
        <v>19</v>
      </c>
      <c r="B22" s="35" t="s">
        <v>17</v>
      </c>
      <c r="C22" s="38">
        <v>1</v>
      </c>
    </row>
    <row r="23" spans="1:3" ht="15" customHeight="1">
      <c r="A23" s="13">
        <v>20</v>
      </c>
      <c r="B23" s="35" t="s">
        <v>12</v>
      </c>
      <c r="C23" s="38">
        <v>1</v>
      </c>
    </row>
    <row r="24" spans="1:3" ht="15" customHeight="1">
      <c r="A24" s="13">
        <v>21</v>
      </c>
      <c r="B24" s="35" t="s">
        <v>160</v>
      </c>
      <c r="C24" s="38">
        <v>1</v>
      </c>
    </row>
    <row r="25" spans="1:3" ht="15" customHeight="1">
      <c r="A25" s="13">
        <v>22</v>
      </c>
      <c r="B25" s="35" t="s">
        <v>53</v>
      </c>
      <c r="C25" s="38">
        <v>1</v>
      </c>
    </row>
    <row r="26" spans="1:3" ht="15" customHeight="1">
      <c r="A26" s="13">
        <v>23</v>
      </c>
      <c r="B26" s="35" t="s">
        <v>134</v>
      </c>
      <c r="C26" s="38">
        <v>1</v>
      </c>
    </row>
    <row r="27" spans="1:3" ht="15" customHeight="1">
      <c r="A27" s="13">
        <v>24</v>
      </c>
      <c r="B27" s="35" t="s">
        <v>116</v>
      </c>
      <c r="C27" s="38">
        <v>1</v>
      </c>
    </row>
    <row r="28" spans="1:3" ht="15" customHeight="1">
      <c r="A28" s="13">
        <v>25</v>
      </c>
      <c r="B28" s="35" t="s">
        <v>102</v>
      </c>
      <c r="C28" s="38">
        <v>1</v>
      </c>
    </row>
    <row r="29" spans="1:3" ht="15" customHeight="1">
      <c r="A29" s="13">
        <v>26</v>
      </c>
      <c r="B29" s="35" t="s">
        <v>63</v>
      </c>
      <c r="C29" s="38">
        <v>1</v>
      </c>
    </row>
    <row r="30" spans="1:3" ht="15" customHeight="1">
      <c r="A30" s="13">
        <v>27</v>
      </c>
      <c r="B30" s="35" t="s">
        <v>45</v>
      </c>
      <c r="C30" s="38">
        <v>1</v>
      </c>
    </row>
    <row r="31" spans="1:3" ht="15" customHeight="1">
      <c r="A31" s="13">
        <v>28</v>
      </c>
      <c r="B31" s="35" t="s">
        <v>78</v>
      </c>
      <c r="C31" s="38">
        <v>1</v>
      </c>
    </row>
    <row r="32" spans="1:3" ht="15" customHeight="1">
      <c r="A32" s="13">
        <v>29</v>
      </c>
      <c r="B32" s="35" t="s">
        <v>15</v>
      </c>
      <c r="C32" s="38">
        <v>1</v>
      </c>
    </row>
    <row r="33" spans="1:3" ht="15" customHeight="1">
      <c r="A33" s="13">
        <v>30</v>
      </c>
      <c r="B33" s="35" t="s">
        <v>144</v>
      </c>
      <c r="C33" s="38">
        <v>1</v>
      </c>
    </row>
    <row r="34" spans="1:3" ht="15" customHeight="1">
      <c r="A34" s="13">
        <v>31</v>
      </c>
      <c r="B34" s="35" t="s">
        <v>119</v>
      </c>
      <c r="C34" s="38">
        <v>1</v>
      </c>
    </row>
    <row r="35" spans="1:3" ht="15" customHeight="1">
      <c r="A35" s="13">
        <v>32</v>
      </c>
      <c r="B35" s="35" t="s">
        <v>105</v>
      </c>
      <c r="C35" s="38">
        <v>1</v>
      </c>
    </row>
    <row r="36" spans="1:3" ht="15" customHeight="1">
      <c r="A36" s="13">
        <v>33</v>
      </c>
      <c r="B36" s="35" t="s">
        <v>52</v>
      </c>
      <c r="C36" s="38">
        <v>1</v>
      </c>
    </row>
    <row r="37" spans="1:3" ht="15" customHeight="1">
      <c r="A37" s="13">
        <v>34</v>
      </c>
      <c r="B37" s="35" t="s">
        <v>34</v>
      </c>
      <c r="C37" s="38">
        <v>1</v>
      </c>
    </row>
    <row r="38" spans="1:3" ht="15" customHeight="1">
      <c r="A38" s="13">
        <v>35</v>
      </c>
      <c r="B38" s="35" t="s">
        <v>14</v>
      </c>
      <c r="C38" s="38">
        <v>1</v>
      </c>
    </row>
    <row r="39" spans="1:3" ht="15" customHeight="1">
      <c r="A39" s="13">
        <v>36</v>
      </c>
      <c r="B39" s="35" t="s">
        <v>159</v>
      </c>
      <c r="C39" s="38">
        <v>1</v>
      </c>
    </row>
    <row r="40" spans="1:3" ht="15" customHeight="1">
      <c r="A40" s="16">
        <v>37</v>
      </c>
      <c r="B40" s="36" t="s">
        <v>13</v>
      </c>
      <c r="C40" s="39">
        <v>1</v>
      </c>
    </row>
    <row r="41" ht="12.75">
      <c r="C41" s="2">
        <f>SUM(C4:C40)</f>
        <v>131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2012-07-02T15:34:53Z</dcterms:modified>
  <cp:category/>
  <cp:version/>
  <cp:contentType/>
  <cp:contentStatus/>
</cp:coreProperties>
</file>