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1"/>
  </bookViews>
  <sheets>
    <sheet name="Foglio4" sheetId="1" r:id="rId1"/>
    <sheet name="Individuale" sheetId="2" r:id="rId2"/>
    <sheet name="Squadra" sheetId="3" r:id="rId3"/>
  </sheets>
  <definedNames>
    <definedName name="_xlnm._FilterDatabase" localSheetId="1" hidden="1">'Individuale'!$A$4:$J$70</definedName>
    <definedName name="_xlnm._FilterDatabase" localSheetId="2" hidden="1">'Squadra'!$A$4:$C$5</definedName>
    <definedName name="_xlnm.Print_Titles" localSheetId="1">'Individuale'!$1:$4</definedName>
    <definedName name="_xlnm.Print_Titles" localSheetId="2">'Squadra'!$1:$4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<sst xmlns="http://schemas.openxmlformats.org/spreadsheetml/2006/main" count="333" uniqueCount="160">
  <si>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</si>
  <si>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</si>
  <si>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</si>
  <si>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</si>
  <si>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</si>
  <si>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</si>
  <si>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</si>
  <si>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</si>
  <si>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</si>
  <si>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</si>
  <si>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</si>
  <si>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</si>
  <si>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ROBERTO</t>
  </si>
  <si>
    <t>MARCO</t>
  </si>
  <si>
    <t>ANDREA</t>
  </si>
  <si>
    <t>CLAUDIO</t>
  </si>
  <si>
    <t>PAOLO</t>
  </si>
  <si>
    <t>STEFANO</t>
  </si>
  <si>
    <t>UISP ROMA</t>
  </si>
  <si>
    <t>ALESSANDRA</t>
  </si>
  <si>
    <t>MASSIMO</t>
  </si>
  <si>
    <t>GIOVANNI</t>
  </si>
  <si>
    <t>MASSIMILIANO</t>
  </si>
  <si>
    <t>LUCIANO</t>
  </si>
  <si>
    <t>SERGIO</t>
  </si>
  <si>
    <t>ENRICO</t>
  </si>
  <si>
    <t>FEDERICO</t>
  </si>
  <si>
    <t>GALLI</t>
  </si>
  <si>
    <t>GIANLUCA</t>
  </si>
  <si>
    <t>FRANCESCO</t>
  </si>
  <si>
    <t>RAFFAELE</t>
  </si>
  <si>
    <t>ALDO</t>
  </si>
  <si>
    <t>FRANCO</t>
  </si>
  <si>
    <t>LUCIO</t>
  </si>
  <si>
    <t>FABRIZIO</t>
  </si>
  <si>
    <t>BRAVETTA RUNNERS</t>
  </si>
  <si>
    <t>PATRIZIA</t>
  </si>
  <si>
    <t>ROBERTA</t>
  </si>
  <si>
    <t>IVANO</t>
  </si>
  <si>
    <t>AZZARELLI</t>
  </si>
  <si>
    <t>S.S. LAZIO ATLETICA</t>
  </si>
  <si>
    <t>SARDO</t>
  </si>
  <si>
    <t>SCOTTI</t>
  </si>
  <si>
    <t>UISP VITERBO</t>
  </si>
  <si>
    <t>VALENTINI</t>
  </si>
  <si>
    <t>ATLETICA NEPI</t>
  </si>
  <si>
    <t>ADOLFO</t>
  </si>
  <si>
    <t>MARINO</t>
  </si>
  <si>
    <t>STELLA</t>
  </si>
  <si>
    <t>DI STEFANO</t>
  </si>
  <si>
    <t>INDIVIDUALE</t>
  </si>
  <si>
    <t>CACCIAMANI</t>
  </si>
  <si>
    <t>ATLETICA FUTURA ROMA</t>
  </si>
  <si>
    <t>MACOLINO</t>
  </si>
  <si>
    <t>GRUPPO MILLEPIEDI LADISPOLI</t>
  </si>
  <si>
    <t>LORENZO</t>
  </si>
  <si>
    <t>CARTUCCIA</t>
  </si>
  <si>
    <t>AIRONE MONTI DELLA TOLFA</t>
  </si>
  <si>
    <t>FARAONI</t>
  </si>
  <si>
    <t>ROMA ROAD RUNNERS CLUB</t>
  </si>
  <si>
    <t>MELONI</t>
  </si>
  <si>
    <t>DANESI</t>
  </si>
  <si>
    <t>G.S. LITAS</t>
  </si>
  <si>
    <t>CARDONI</t>
  </si>
  <si>
    <t>MATERA</t>
  </si>
  <si>
    <t>NICOLA</t>
  </si>
  <si>
    <t>PERSICHETTI</t>
  </si>
  <si>
    <t>GIAN PIERO</t>
  </si>
  <si>
    <t>G.S. CERVETERI RUNNERS</t>
  </si>
  <si>
    <t>BOVANI</t>
  </si>
  <si>
    <t>FILIPPO</t>
  </si>
  <si>
    <t>STRABIOLI</t>
  </si>
  <si>
    <t>RUNNERS EVOLUTION</t>
  </si>
  <si>
    <t>S. MARINELLA RUNNERS</t>
  </si>
  <si>
    <t>CARIMINI</t>
  </si>
  <si>
    <t>ASTRA ROMA</t>
  </si>
  <si>
    <t>GARDINI</t>
  </si>
  <si>
    <t>LIONETTI</t>
  </si>
  <si>
    <t>TONI</t>
  </si>
  <si>
    <t>DOMINICI</t>
  </si>
  <si>
    <t>MARATHON CLUB ROMA</t>
  </si>
  <si>
    <t>MACIOCE</t>
  </si>
  <si>
    <t>PINTO</t>
  </si>
  <si>
    <t>STEFANUCCI</t>
  </si>
  <si>
    <t>AMATORI VILLA PANPHILI</t>
  </si>
  <si>
    <t>UGOLINI</t>
  </si>
  <si>
    <t>ALLESSANDRO</t>
  </si>
  <si>
    <t>ESPOSITO</t>
  </si>
  <si>
    <t>FAVUZZI</t>
  </si>
  <si>
    <t>GIANPIERO</t>
  </si>
  <si>
    <t>VALSECCHI</t>
  </si>
  <si>
    <t>SPAGNOLI</t>
  </si>
  <si>
    <t>VIRGILI</t>
  </si>
  <si>
    <t>LAMBERTO</t>
  </si>
  <si>
    <t>BALZANI</t>
  </si>
  <si>
    <t>SANTA MARINELLA RUNNERS</t>
  </si>
  <si>
    <t>RASO</t>
  </si>
  <si>
    <t>OREFICE</t>
  </si>
  <si>
    <t>PODISTICA ALSVIUM LADISPOLI</t>
  </si>
  <si>
    <t>CESARI</t>
  </si>
  <si>
    <t>TOLDO</t>
  </si>
  <si>
    <t>GRAZIANO</t>
  </si>
  <si>
    <t>SALVATORI</t>
  </si>
  <si>
    <t>MANUEL</t>
  </si>
  <si>
    <t>UISP</t>
  </si>
  <si>
    <t>TERRAZZI</t>
  </si>
  <si>
    <t>GIUFFRIDA</t>
  </si>
  <si>
    <t>SALVATORE</t>
  </si>
  <si>
    <t>AVIS UMBRIA</t>
  </si>
  <si>
    <t>TOZZI</t>
  </si>
  <si>
    <t>PALETTI</t>
  </si>
  <si>
    <t>ROMULO</t>
  </si>
  <si>
    <t>CICCONELLI</t>
  </si>
  <si>
    <t>LUIGI</t>
  </si>
  <si>
    <t>PERINI</t>
  </si>
  <si>
    <t xml:space="preserve">CSI </t>
  </si>
  <si>
    <t>MUGNAI</t>
  </si>
  <si>
    <t>CORRADO</t>
  </si>
  <si>
    <t>FEMMINILE</t>
  </si>
  <si>
    <t>DE SANTIS</t>
  </si>
  <si>
    <t>SARA</t>
  </si>
  <si>
    <t>ACSI ITALIA ATLETICA</t>
  </si>
  <si>
    <t>CARROZZA</t>
  </si>
  <si>
    <t>SABRINA</t>
  </si>
  <si>
    <t>CARBONI</t>
  </si>
  <si>
    <t>LAVINI</t>
  </si>
  <si>
    <t>AFRICA</t>
  </si>
  <si>
    <t>CAISALETIN</t>
  </si>
  <si>
    <t>NELLY</t>
  </si>
  <si>
    <t>G.S. LITAL</t>
  </si>
  <si>
    <t>VITTORINI</t>
  </si>
  <si>
    <t>SABRINI</t>
  </si>
  <si>
    <t>FERRETTI</t>
  </si>
  <si>
    <t>ALISIA</t>
  </si>
  <si>
    <t>RUIA</t>
  </si>
  <si>
    <t>AMBRA</t>
  </si>
  <si>
    <t>G.S.CERVETERI RUNNERS</t>
  </si>
  <si>
    <t>GAROFALI</t>
  </si>
  <si>
    <t>VALERIA</t>
  </si>
  <si>
    <t>RAIMONDI</t>
  </si>
  <si>
    <t>PATRICOLO</t>
  </si>
  <si>
    <t>SUSANNA</t>
  </si>
  <si>
    <t>ASD AMATORI ATLETICA POMEZIA</t>
  </si>
  <si>
    <t>STOCCHI</t>
  </si>
  <si>
    <t>SERAFINI</t>
  </si>
  <si>
    <t>TIZIANA</t>
  </si>
  <si>
    <t>CSI CIVITAVECCHIA</t>
  </si>
  <si>
    <t>TIZIANI</t>
  </si>
  <si>
    <t>MARTELLINI</t>
  </si>
  <si>
    <t>SERAFICO</t>
  </si>
  <si>
    <t>LAURA</t>
  </si>
  <si>
    <t>DAINELLI</t>
  </si>
  <si>
    <t>-</t>
  </si>
  <si>
    <t>MASCHILE</t>
  </si>
  <si>
    <t>Trofeo Santa Croce</t>
  </si>
  <si>
    <t>Totale complessivo</t>
  </si>
  <si>
    <t>Somma di x</t>
  </si>
  <si>
    <t>Totale</t>
  </si>
  <si>
    <t xml:space="preserve"> </t>
  </si>
  <si>
    <t>Sasso di Cerveteri (VT) Italia - Domenica 27/07/2014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</si>
</sst>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" fontId="33" fillId="34" borderId="19" xfId="0" applyNumberFormat="1" applyFont="1" applyFill="1" applyBorder="1" applyAlignment="1">
      <alignment horizontal="center" vertical="center" wrapText="1"/>
    </xf>
    <xf numFmtId="1" fontId="33" fillId="34" borderId="20" xfId="0" applyNumberFormat="1" applyFont="1" applyFill="1" applyBorder="1" applyAlignment="1">
      <alignment horizontal="center" vertical="center" wrapText="1"/>
    </xf>
    <xf numFmtId="1" fontId="33" fillId="34" borderId="21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4" borderId="10" xfId="0" applyNumberFormat="1" applyFont="1" applyFill="1" applyBorder="1" applyAlignment="1">
      <alignment horizontal="center" vertical="center" wrapText="1"/>
    </xf>
    <xf numFmtId="1" fontId="33" fillId="34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J70" sheet="Individuale"/>
  </cacheSource>
  <cacheFields count="10">
    <cacheField name="Cognome">
      <sharedItems containsMixedTypes="0"/>
    </cacheField>
    <cacheField name="Nome">
      <sharedItems containsMixedTypes="0"/>
    </cacheField>
    <cacheField name="Cat.">
      <sharedItems containsMixedTypes="0"/>
    </cacheField>
    <cacheField name="Societ?">
      <sharedItems containsMixedTypes="0" count="27">
        <s v="S. MARINELLA RUNNERS"/>
        <s v="ATLETICA FUTURA ROMA"/>
        <s v="GRUPPO MILLEPIEDI LADISPOLI"/>
        <s v="AIRONE MONTI DELLA TOLFA"/>
        <s v="ROMA ROAD RUNNERS CLUB"/>
        <s v="BRAVETTA RUNNERS"/>
        <s v="G.S. LITAS"/>
        <s v="UISP VITERBO"/>
        <s v="UISP ROMA"/>
        <s v="S.S. LAZIO ATLETICA"/>
        <s v="G.S. CERVETERI RUNNERS"/>
        <s v="RUNNERS EVOLUTION"/>
        <s v="ASTRA ROMA"/>
        <s v="MARATHON CLUB ROMA"/>
        <s v="ATLETICA NEPI"/>
        <s v="ASD AMATORI ATLETICA POMEZIA"/>
        <s v="AMATORI VILLA PANPHILI"/>
        <s v="INDIVIDUALE"/>
        <s v="SANTA MARINELLA RUNNERS"/>
        <s v="PODISTICA ALSVIUM LADISPOLI"/>
        <s v="CSI CIVITAVECCHIA"/>
        <s v="UISP"/>
        <s v="AVIS UMBRIA"/>
        <s v="CSI "/>
        <s v="ACSI ITALIA ATLETICA"/>
        <s v="G.S. LITAL"/>
        <s v="G.S.CERVETERI RUNNERS"/>
      </sharedItems>
    </cacheField>
    <cacheField name="Tempo ufficiale">
      <sharedItems containsSemiMixedTypes="0" containsNonDate="0" containsDate="1" containsString="0" containsMixedTypes="0"/>
    </cacheField>
    <cacheField name="Tempo ufficiale2">
      <sharedItems containsSemiMixedTypes="0" containsNonDate="0" containsDate="1" containsString="0" containsMixedTypes="0"/>
    </cacheField>
    <cacheField name="Velocit?">
      <sharedItems containsMixedTypes="0"/>
    </cacheField>
    <cacheField name="Distanza dal 1? Ass">
      <sharedItems containsSemiMixedTypes="0" containsNonDate="0" containsDate="1" containsString="0" containsMixedTypes="0"/>
    </cacheField>
    <cacheField name="Distanza dal 1? Cat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32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24"/>
        <item x="3"/>
        <item x="16"/>
        <item x="15"/>
        <item x="12"/>
        <item x="1"/>
        <item x="14"/>
        <item x="22"/>
        <item x="5"/>
        <item x="23"/>
        <item x="20"/>
        <item x="10"/>
        <item x="25"/>
        <item x="6"/>
        <item x="26"/>
        <item x="2"/>
        <item x="17"/>
        <item x="13"/>
        <item x="19"/>
        <item x="4"/>
        <item x="11"/>
        <item x="0"/>
        <item x="9"/>
        <item x="18"/>
        <item x="21"/>
        <item x="8"/>
        <item x="7"/>
        <item t="default"/>
      </items>
    </pivotField>
    <pivotField compact="0" outline="0" subtotalTop="0" showAll="0" numFmtId="170"/>
    <pivotField compact="0" outline="0" subtotalTop="0" showAll="0" numFmtId="170"/>
    <pivotField compact="0" outline="0" subtotalTop="0" showAll="0"/>
    <pivotField compact="0" outline="0" subtotalTop="0" showAll="0" numFmtId="21"/>
    <pivotField compact="0" outline="0" subtotalTop="0" showAll="0" numFmtId="21"/>
    <pivotField dataField="1" compact="0" outline="0" subtotalTop="0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ma di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2"/>
  <sheetViews>
    <sheetView zoomScalePageLayoutView="0" workbookViewId="0" topLeftCell="A1">
      <selection activeCell="A5" sqref="A5:B31"/>
    </sheetView>
  </sheetViews>
  <sheetFormatPr defaultColWidth="9.140625" defaultRowHeight="12.75"/>
  <cols>
    <col min="1" max="1" width="32.421875" style="0" bestFit="1" customWidth="1"/>
    <col min="2" max="2" width="6.00390625" style="0" bestFit="1" customWidth="1"/>
  </cols>
  <sheetData>
    <row r="3" spans="1:2" ht="12.75">
      <c r="A3" s="39" t="s">
        <v>156</v>
      </c>
      <c r="B3" s="42"/>
    </row>
    <row r="4" spans="1:2" ht="12.75">
      <c r="A4" s="39" t="s">
        <v>5</v>
      </c>
      <c r="B4" s="42" t="s">
        <v>157</v>
      </c>
    </row>
    <row r="5" spans="1:2" ht="12.75">
      <c r="A5" s="38" t="s">
        <v>121</v>
      </c>
      <c r="B5" s="43">
        <v>4</v>
      </c>
    </row>
    <row r="6" spans="1:2" ht="12.75">
      <c r="A6" s="40" t="s">
        <v>57</v>
      </c>
      <c r="B6" s="44">
        <v>2</v>
      </c>
    </row>
    <row r="7" spans="1:2" ht="12.75">
      <c r="A7" s="40" t="s">
        <v>84</v>
      </c>
      <c r="B7" s="44">
        <v>1</v>
      </c>
    </row>
    <row r="8" spans="1:2" ht="12.75">
      <c r="A8" s="40" t="s">
        <v>142</v>
      </c>
      <c r="B8" s="44">
        <v>2</v>
      </c>
    </row>
    <row r="9" spans="1:2" ht="12.75">
      <c r="A9" s="40" t="s">
        <v>75</v>
      </c>
      <c r="B9" s="44">
        <v>1</v>
      </c>
    </row>
    <row r="10" spans="1:2" ht="12.75">
      <c r="A10" s="40" t="s">
        <v>52</v>
      </c>
      <c r="B10" s="44">
        <v>5</v>
      </c>
    </row>
    <row r="11" spans="1:2" ht="12.75">
      <c r="A11" s="40" t="s">
        <v>45</v>
      </c>
      <c r="B11" s="44">
        <v>1</v>
      </c>
    </row>
    <row r="12" spans="1:2" ht="12.75">
      <c r="A12" s="40" t="s">
        <v>108</v>
      </c>
      <c r="B12" s="44">
        <v>1</v>
      </c>
    </row>
    <row r="13" spans="1:2" ht="12.75">
      <c r="A13" s="40" t="s">
        <v>35</v>
      </c>
      <c r="B13" s="44">
        <v>7</v>
      </c>
    </row>
    <row r="14" spans="1:2" ht="12.75">
      <c r="A14" s="40" t="s">
        <v>115</v>
      </c>
      <c r="B14" s="44">
        <v>1</v>
      </c>
    </row>
    <row r="15" spans="1:2" ht="12.75">
      <c r="A15" s="40" t="s">
        <v>146</v>
      </c>
      <c r="B15" s="44">
        <v>2</v>
      </c>
    </row>
    <row r="16" spans="1:2" ht="12.75">
      <c r="A16" s="40" t="s">
        <v>68</v>
      </c>
      <c r="B16" s="44">
        <v>3</v>
      </c>
    </row>
    <row r="17" spans="1:2" ht="12.75">
      <c r="A17" s="40" t="s">
        <v>129</v>
      </c>
      <c r="B17" s="44">
        <v>1</v>
      </c>
    </row>
    <row r="18" spans="1:2" ht="12.75">
      <c r="A18" s="40" t="s">
        <v>62</v>
      </c>
      <c r="B18" s="44">
        <v>2</v>
      </c>
    </row>
    <row r="19" spans="1:2" ht="12.75">
      <c r="A19" s="40" t="s">
        <v>136</v>
      </c>
      <c r="B19" s="44">
        <v>1</v>
      </c>
    </row>
    <row r="20" spans="1:2" ht="12.75">
      <c r="A20" s="40" t="s">
        <v>54</v>
      </c>
      <c r="B20" s="44">
        <v>4</v>
      </c>
    </row>
    <row r="21" spans="1:2" ht="12.75">
      <c r="A21" s="40" t="s">
        <v>50</v>
      </c>
      <c r="B21" s="44">
        <v>7</v>
      </c>
    </row>
    <row r="22" spans="1:2" ht="12.75">
      <c r="A22" s="40" t="s">
        <v>80</v>
      </c>
      <c r="B22" s="44">
        <v>2</v>
      </c>
    </row>
    <row r="23" spans="1:2" ht="12.75">
      <c r="A23" s="40" t="s">
        <v>98</v>
      </c>
      <c r="B23" s="44">
        <v>1</v>
      </c>
    </row>
    <row r="24" spans="1:2" ht="12.75">
      <c r="A24" s="40" t="s">
        <v>59</v>
      </c>
      <c r="B24" s="44">
        <v>1</v>
      </c>
    </row>
    <row r="25" spans="1:2" ht="12.75">
      <c r="A25" s="40" t="s">
        <v>72</v>
      </c>
      <c r="B25" s="44">
        <v>1</v>
      </c>
    </row>
    <row r="26" spans="1:2" ht="12.75">
      <c r="A26" s="40" t="s">
        <v>73</v>
      </c>
      <c r="B26" s="44">
        <v>2</v>
      </c>
    </row>
    <row r="27" spans="1:2" ht="12.75">
      <c r="A27" s="40" t="s">
        <v>40</v>
      </c>
      <c r="B27" s="44">
        <v>2</v>
      </c>
    </row>
    <row r="28" spans="1:2" ht="12.75">
      <c r="A28" s="40" t="s">
        <v>95</v>
      </c>
      <c r="B28" s="44">
        <v>1</v>
      </c>
    </row>
    <row r="29" spans="1:2" ht="12.75">
      <c r="A29" s="40" t="s">
        <v>104</v>
      </c>
      <c r="B29" s="44">
        <v>4</v>
      </c>
    </row>
    <row r="30" spans="1:2" ht="12.75">
      <c r="A30" s="40" t="s">
        <v>18</v>
      </c>
      <c r="B30" s="44">
        <v>2</v>
      </c>
    </row>
    <row r="31" spans="1:2" ht="12.75">
      <c r="A31" s="40" t="s">
        <v>43</v>
      </c>
      <c r="B31" s="44">
        <v>3</v>
      </c>
    </row>
    <row r="32" spans="1:2" ht="12.75">
      <c r="A32" s="41" t="s">
        <v>155</v>
      </c>
      <c r="B32" s="45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158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159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ht="37.5" customHeight="1">
      <c r="A5" s="32" t="s">
        <v>153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s="10" customFormat="1" ht="15" customHeight="1">
      <c r="A6" s="12">
        <v>1</v>
      </c>
      <c r="B6" s="18" t="s">
        <v>39</v>
      </c>
      <c r="C6" s="18" t="s">
        <v>14</v>
      </c>
      <c r="D6" s="12" t="s">
        <v>152</v>
      </c>
      <c r="E6" s="18" t="s">
        <v>73</v>
      </c>
      <c r="F6" s="29">
        <v>0</v>
      </c>
      <c r="G6" s="29">
        <v>0</v>
      </c>
      <c r="H6" s="12" t="str">
        <f aca="true" t="shared" si="0" ref="H6:H29">TEXT(INT((HOUR(G6)*3600+MINUTE(G6)*60+SECOND(G6))/$J$3/60),"0")&amp;"."&amp;TEXT(MOD((HOUR(G6)*3600+MINUTE(G6)*60+SECOND(G6))/$J$3,60),"00")&amp;"/km"</f>
        <v>0.00/km</v>
      </c>
      <c r="I6" s="21">
        <f>G6-$G$6</f>
        <v>0</v>
      </c>
      <c r="J6" s="21">
        <f>G6-INDEX($G$6:$G$164,MATCH(D6,$D$6:$D$164,0))</f>
        <v>0</v>
      </c>
    </row>
    <row r="7" spans="1:10" s="10" customFormat="1" ht="15" customHeight="1">
      <c r="A7" s="13">
        <v>2</v>
      </c>
      <c r="B7" s="19" t="s">
        <v>51</v>
      </c>
      <c r="C7" s="19" t="s">
        <v>13</v>
      </c>
      <c r="D7" s="13" t="s">
        <v>152</v>
      </c>
      <c r="E7" s="19" t="s">
        <v>52</v>
      </c>
      <c r="F7" s="30">
        <v>0</v>
      </c>
      <c r="G7" s="30">
        <v>0</v>
      </c>
      <c r="H7" s="13" t="str">
        <f t="shared" si="0"/>
        <v>0.00/km</v>
      </c>
      <c r="I7" s="14">
        <f>G7-$G$6</f>
        <v>0</v>
      </c>
      <c r="J7" s="14">
        <f>G7-INDEX($G$6:$G$164,MATCH(D7,$D$6:$D$164,0))</f>
        <v>0</v>
      </c>
    </row>
    <row r="8" spans="1:10" s="10" customFormat="1" ht="15" customHeight="1">
      <c r="A8" s="13">
        <v>3</v>
      </c>
      <c r="B8" s="19" t="s">
        <v>53</v>
      </c>
      <c r="C8" s="19" t="s">
        <v>46</v>
      </c>
      <c r="D8" s="13" t="s">
        <v>152</v>
      </c>
      <c r="E8" s="19" t="s">
        <v>54</v>
      </c>
      <c r="F8" s="30">
        <v>0</v>
      </c>
      <c r="G8" s="30">
        <v>0</v>
      </c>
      <c r="H8" s="13" t="str">
        <f t="shared" si="0"/>
        <v>0.00/km</v>
      </c>
      <c r="I8" s="14">
        <f>G8-$G$6</f>
        <v>0</v>
      </c>
      <c r="J8" s="14">
        <f>G8-INDEX($G$6:$G$164,MATCH(D8,$D$6:$D$164,0))</f>
        <v>0</v>
      </c>
    </row>
    <row r="9" spans="1:10" s="10" customFormat="1" ht="15" customHeight="1">
      <c r="A9" s="13">
        <v>4</v>
      </c>
      <c r="B9" s="19" t="s">
        <v>51</v>
      </c>
      <c r="C9" s="19" t="s">
        <v>55</v>
      </c>
      <c r="D9" s="13" t="s">
        <v>152</v>
      </c>
      <c r="E9" s="19" t="s">
        <v>52</v>
      </c>
      <c r="F9" s="30">
        <v>0</v>
      </c>
      <c r="G9" s="30">
        <v>0</v>
      </c>
      <c r="H9" s="13" t="str">
        <f t="shared" si="0"/>
        <v>0.00/km</v>
      </c>
      <c r="I9" s="14">
        <f>G9-$G$6</f>
        <v>0</v>
      </c>
      <c r="J9" s="14">
        <f>G9-INDEX($G$6:$G$164,MATCH(D9,$D$6:$D$164,0))</f>
        <v>0</v>
      </c>
    </row>
    <row r="10" spans="1:10" s="10" customFormat="1" ht="15" customHeight="1">
      <c r="A10" s="13">
        <v>5</v>
      </c>
      <c r="B10" s="19" t="s">
        <v>56</v>
      </c>
      <c r="C10" s="19" t="s">
        <v>11</v>
      </c>
      <c r="D10" s="13" t="s">
        <v>152</v>
      </c>
      <c r="E10" s="19" t="s">
        <v>57</v>
      </c>
      <c r="F10" s="30">
        <v>0</v>
      </c>
      <c r="G10" s="30">
        <v>0</v>
      </c>
      <c r="H10" s="13" t="str">
        <f t="shared" si="0"/>
        <v>0.00/km</v>
      </c>
      <c r="I10" s="14">
        <f>G10-$G$6</f>
        <v>0</v>
      </c>
      <c r="J10" s="14">
        <f>G10-INDEX($G$6:$G$164,MATCH(D10,$D$6:$D$164,0))</f>
        <v>0</v>
      </c>
    </row>
    <row r="11" spans="1:10" s="10" customFormat="1" ht="15" customHeight="1">
      <c r="A11" s="13">
        <v>6</v>
      </c>
      <c r="B11" s="19" t="s">
        <v>58</v>
      </c>
      <c r="C11" s="19" t="s">
        <v>15</v>
      </c>
      <c r="D11" s="13" t="s">
        <v>152</v>
      </c>
      <c r="E11" s="19" t="s">
        <v>59</v>
      </c>
      <c r="F11" s="30">
        <v>0</v>
      </c>
      <c r="G11" s="30">
        <v>0</v>
      </c>
      <c r="H11" s="13" t="str">
        <f t="shared" si="0"/>
        <v>0.00/km</v>
      </c>
      <c r="I11" s="14">
        <f>G11-$G$6</f>
        <v>0</v>
      </c>
      <c r="J11" s="14">
        <f>G11-INDEX($G$6:$G$164,MATCH(D11,$D$6:$D$164,0))</f>
        <v>0</v>
      </c>
    </row>
    <row r="12" spans="1:10" s="10" customFormat="1" ht="15" customHeight="1">
      <c r="A12" s="13">
        <v>7</v>
      </c>
      <c r="B12" s="19" t="s">
        <v>60</v>
      </c>
      <c r="C12" s="19" t="s">
        <v>55</v>
      </c>
      <c r="D12" s="13" t="s">
        <v>152</v>
      </c>
      <c r="E12" s="19" t="s">
        <v>35</v>
      </c>
      <c r="F12" s="30">
        <v>0</v>
      </c>
      <c r="G12" s="30">
        <v>0</v>
      </c>
      <c r="H12" s="13" t="str">
        <f t="shared" si="0"/>
        <v>0.00/km</v>
      </c>
      <c r="I12" s="14">
        <f>G12-$G$6</f>
        <v>0</v>
      </c>
      <c r="J12" s="14">
        <f>G12-INDEX($G$6:$G$164,MATCH(D12,$D$6:$D$164,0))</f>
        <v>0</v>
      </c>
    </row>
    <row r="13" spans="1:10" s="10" customFormat="1" ht="15" customHeight="1">
      <c r="A13" s="13">
        <v>8</v>
      </c>
      <c r="B13" s="19" t="s">
        <v>61</v>
      </c>
      <c r="C13" s="19" t="s">
        <v>21</v>
      </c>
      <c r="D13" s="13" t="s">
        <v>152</v>
      </c>
      <c r="E13" s="19" t="s">
        <v>62</v>
      </c>
      <c r="F13" s="30">
        <v>0</v>
      </c>
      <c r="G13" s="30">
        <v>0</v>
      </c>
      <c r="H13" s="13" t="str">
        <f t="shared" si="0"/>
        <v>0.00/km</v>
      </c>
      <c r="I13" s="14">
        <f>G13-$G$6</f>
        <v>0</v>
      </c>
      <c r="J13" s="14">
        <f>G13-INDEX($G$6:$G$164,MATCH(D13,$D$6:$D$164,0))</f>
        <v>0</v>
      </c>
    </row>
    <row r="14" spans="1:10" s="10" customFormat="1" ht="15" customHeight="1">
      <c r="A14" s="13">
        <v>9</v>
      </c>
      <c r="B14" s="19" t="s">
        <v>63</v>
      </c>
      <c r="C14" s="19" t="s">
        <v>15</v>
      </c>
      <c r="D14" s="13" t="s">
        <v>152</v>
      </c>
      <c r="E14" s="19" t="s">
        <v>43</v>
      </c>
      <c r="F14" s="30">
        <v>0</v>
      </c>
      <c r="G14" s="30">
        <v>0</v>
      </c>
      <c r="H14" s="13" t="str">
        <f t="shared" si="0"/>
        <v>0.00/km</v>
      </c>
      <c r="I14" s="14">
        <f>G14-$G$6</f>
        <v>0</v>
      </c>
      <c r="J14" s="14">
        <f>G14-INDEX($G$6:$G$164,MATCH(D14,$D$6:$D$164,0))</f>
        <v>0</v>
      </c>
    </row>
    <row r="15" spans="1:10" s="10" customFormat="1" ht="15" customHeight="1">
      <c r="A15" s="13">
        <v>10</v>
      </c>
      <c r="B15" s="19" t="s">
        <v>64</v>
      </c>
      <c r="C15" s="19" t="s">
        <v>65</v>
      </c>
      <c r="D15" s="13" t="s">
        <v>152</v>
      </c>
      <c r="E15" s="19" t="s">
        <v>18</v>
      </c>
      <c r="F15" s="30">
        <v>0</v>
      </c>
      <c r="G15" s="30">
        <v>0</v>
      </c>
      <c r="H15" s="13" t="str">
        <f t="shared" si="0"/>
        <v>0.00/km</v>
      </c>
      <c r="I15" s="14">
        <f>G15-$G$6</f>
        <v>0</v>
      </c>
      <c r="J15" s="14">
        <f>G15-INDEX($G$6:$G$164,MATCH(D15,$D$6:$D$164,0))</f>
        <v>0</v>
      </c>
    </row>
    <row r="16" spans="1:10" s="10" customFormat="1" ht="15" customHeight="1">
      <c r="A16" s="13">
        <v>11</v>
      </c>
      <c r="B16" s="19" t="s">
        <v>41</v>
      </c>
      <c r="C16" s="19" t="s">
        <v>34</v>
      </c>
      <c r="D16" s="13" t="s">
        <v>152</v>
      </c>
      <c r="E16" s="19" t="s">
        <v>40</v>
      </c>
      <c r="F16" s="30">
        <v>0</v>
      </c>
      <c r="G16" s="30">
        <v>0</v>
      </c>
      <c r="H16" s="13" t="str">
        <f t="shared" si="0"/>
        <v>0.00/km</v>
      </c>
      <c r="I16" s="14">
        <f>G16-$G$6</f>
        <v>0</v>
      </c>
      <c r="J16" s="14">
        <f>G16-INDEX($G$6:$G$164,MATCH(D16,$D$6:$D$164,0))</f>
        <v>0</v>
      </c>
    </row>
    <row r="17" spans="1:10" s="10" customFormat="1" ht="15" customHeight="1">
      <c r="A17" s="13">
        <v>12</v>
      </c>
      <c r="B17" s="19" t="s">
        <v>66</v>
      </c>
      <c r="C17" s="19" t="s">
        <v>67</v>
      </c>
      <c r="D17" s="13" t="s">
        <v>152</v>
      </c>
      <c r="E17" s="19" t="s">
        <v>68</v>
      </c>
      <c r="F17" s="30">
        <v>0</v>
      </c>
      <c r="G17" s="30">
        <v>0</v>
      </c>
      <c r="H17" s="13" t="str">
        <f t="shared" si="0"/>
        <v>0.00/km</v>
      </c>
      <c r="I17" s="14">
        <f>G17-$G$6</f>
        <v>0</v>
      </c>
      <c r="J17" s="14">
        <f>G17-INDEX($G$6:$G$164,MATCH(D17,$D$6:$D$164,0))</f>
        <v>0</v>
      </c>
    </row>
    <row r="18" spans="1:10" s="10" customFormat="1" ht="15" customHeight="1">
      <c r="A18" s="13">
        <v>13</v>
      </c>
      <c r="B18" s="19" t="s">
        <v>69</v>
      </c>
      <c r="C18" s="19" t="s">
        <v>70</v>
      </c>
      <c r="D18" s="13" t="s">
        <v>152</v>
      </c>
      <c r="E18" s="19" t="s">
        <v>35</v>
      </c>
      <c r="F18" s="30">
        <v>0</v>
      </c>
      <c r="G18" s="30">
        <v>0</v>
      </c>
      <c r="H18" s="13" t="str">
        <f t="shared" si="0"/>
        <v>0.00/km</v>
      </c>
      <c r="I18" s="14">
        <f>G18-$G$6</f>
        <v>0</v>
      </c>
      <c r="J18" s="14">
        <f>G18-INDEX($G$6:$G$164,MATCH(D18,$D$6:$D$164,0))</f>
        <v>0</v>
      </c>
    </row>
    <row r="19" spans="1:10" s="10" customFormat="1" ht="15" customHeight="1">
      <c r="A19" s="13">
        <v>14</v>
      </c>
      <c r="B19" s="19" t="s">
        <v>42</v>
      </c>
      <c r="C19" s="19" t="s">
        <v>38</v>
      </c>
      <c r="D19" s="13" t="s">
        <v>152</v>
      </c>
      <c r="E19" s="19" t="s">
        <v>57</v>
      </c>
      <c r="F19" s="30">
        <v>0</v>
      </c>
      <c r="G19" s="30">
        <v>0</v>
      </c>
      <c r="H19" s="13" t="str">
        <f t="shared" si="0"/>
        <v>0.00/km</v>
      </c>
      <c r="I19" s="14">
        <f>G19-$G$6</f>
        <v>0</v>
      </c>
      <c r="J19" s="14">
        <f>G19-INDEX($G$6:$G$164,MATCH(D19,$D$6:$D$164,0))</f>
        <v>0</v>
      </c>
    </row>
    <row r="20" spans="1:10" s="10" customFormat="1" ht="15" customHeight="1">
      <c r="A20" s="13">
        <v>15</v>
      </c>
      <c r="B20" s="19" t="s">
        <v>71</v>
      </c>
      <c r="C20" s="19" t="s">
        <v>13</v>
      </c>
      <c r="D20" s="13" t="s">
        <v>152</v>
      </c>
      <c r="E20" s="19" t="s">
        <v>72</v>
      </c>
      <c r="F20" s="30">
        <v>0</v>
      </c>
      <c r="G20" s="30">
        <v>0</v>
      </c>
      <c r="H20" s="13" t="str">
        <f t="shared" si="0"/>
        <v>0.00/km</v>
      </c>
      <c r="I20" s="14">
        <f>G20-$G$6</f>
        <v>0</v>
      </c>
      <c r="J20" s="14">
        <f>G20-INDEX($G$6:$G$164,MATCH(D20,$D$6:$D$164,0))</f>
        <v>0</v>
      </c>
    </row>
    <row r="21" spans="1:10" s="10" customFormat="1" ht="15" customHeight="1">
      <c r="A21" s="13">
        <v>16</v>
      </c>
      <c r="B21" s="19" t="s">
        <v>49</v>
      </c>
      <c r="C21" s="19" t="s">
        <v>26</v>
      </c>
      <c r="D21" s="13" t="s">
        <v>152</v>
      </c>
      <c r="E21" s="19" t="s">
        <v>73</v>
      </c>
      <c r="F21" s="30">
        <v>0</v>
      </c>
      <c r="G21" s="30">
        <v>0</v>
      </c>
      <c r="H21" s="13" t="str">
        <f t="shared" si="0"/>
        <v>0.00/km</v>
      </c>
      <c r="I21" s="14">
        <f>G21-$G$6</f>
        <v>0</v>
      </c>
      <c r="J21" s="14">
        <f>G21-INDEX($G$6:$G$164,MATCH(D21,$D$6:$D$164,0))</f>
        <v>0</v>
      </c>
    </row>
    <row r="22" spans="1:10" s="10" customFormat="1" ht="15" customHeight="1">
      <c r="A22" s="13">
        <v>17</v>
      </c>
      <c r="B22" s="19" t="s">
        <v>74</v>
      </c>
      <c r="C22" s="19" t="s">
        <v>17</v>
      </c>
      <c r="D22" s="13" t="s">
        <v>152</v>
      </c>
      <c r="E22" s="19" t="s">
        <v>75</v>
      </c>
      <c r="F22" s="30">
        <v>0</v>
      </c>
      <c r="G22" s="30">
        <v>0</v>
      </c>
      <c r="H22" s="13" t="str">
        <f t="shared" si="0"/>
        <v>0.00/km</v>
      </c>
      <c r="I22" s="14">
        <f>G22-$G$6</f>
        <v>0</v>
      </c>
      <c r="J22" s="14">
        <f>G22-INDEX($G$6:$G$164,MATCH(D22,$D$6:$D$164,0))</f>
        <v>0</v>
      </c>
    </row>
    <row r="23" spans="1:10" s="10" customFormat="1" ht="15" customHeight="1">
      <c r="A23" s="13">
        <v>18</v>
      </c>
      <c r="B23" s="19" t="s">
        <v>76</v>
      </c>
      <c r="C23" s="19" t="s">
        <v>28</v>
      </c>
      <c r="D23" s="13" t="s">
        <v>152</v>
      </c>
      <c r="E23" s="19" t="s">
        <v>35</v>
      </c>
      <c r="F23" s="30">
        <v>0</v>
      </c>
      <c r="G23" s="30">
        <v>0</v>
      </c>
      <c r="H23" s="13" t="str">
        <f t="shared" si="0"/>
        <v>0.00/km</v>
      </c>
      <c r="I23" s="14">
        <f>G23-$G$6</f>
        <v>0</v>
      </c>
      <c r="J23" s="14">
        <f>G23-INDEX($G$6:$G$164,MATCH(D23,$D$6:$D$164,0))</f>
        <v>0</v>
      </c>
    </row>
    <row r="24" spans="1:10" s="10" customFormat="1" ht="15" customHeight="1">
      <c r="A24" s="13">
        <v>19</v>
      </c>
      <c r="B24" s="19" t="s">
        <v>51</v>
      </c>
      <c r="C24" s="19" t="s">
        <v>26</v>
      </c>
      <c r="D24" s="13" t="s">
        <v>152</v>
      </c>
      <c r="E24" s="19" t="s">
        <v>52</v>
      </c>
      <c r="F24" s="30">
        <v>0</v>
      </c>
      <c r="G24" s="30">
        <v>0</v>
      </c>
      <c r="H24" s="13" t="str">
        <f t="shared" si="0"/>
        <v>0.00/km</v>
      </c>
      <c r="I24" s="14">
        <f>G24-$G$6</f>
        <v>0</v>
      </c>
      <c r="J24" s="14">
        <f>G24-INDEX($G$6:$G$164,MATCH(D24,$D$6:$D$164,0))</f>
        <v>0</v>
      </c>
    </row>
    <row r="25" spans="1:10" s="10" customFormat="1" ht="15" customHeight="1">
      <c r="A25" s="13">
        <v>20</v>
      </c>
      <c r="B25" s="19" t="s">
        <v>77</v>
      </c>
      <c r="C25" s="19" t="s">
        <v>78</v>
      </c>
      <c r="D25" s="13" t="s">
        <v>152</v>
      </c>
      <c r="E25" s="19" t="s">
        <v>35</v>
      </c>
      <c r="F25" s="30">
        <v>0</v>
      </c>
      <c r="G25" s="30">
        <v>0</v>
      </c>
      <c r="H25" s="13" t="str">
        <f t="shared" si="0"/>
        <v>0.00/km</v>
      </c>
      <c r="I25" s="14">
        <f>G25-$G$6</f>
        <v>0</v>
      </c>
      <c r="J25" s="14">
        <f>G25-INDEX($G$6:$G$164,MATCH(D25,$D$6:$D$164,0))</f>
        <v>0</v>
      </c>
    </row>
    <row r="26" spans="1:10" s="10" customFormat="1" ht="15" customHeight="1">
      <c r="A26" s="13">
        <v>21</v>
      </c>
      <c r="B26" s="19" t="s">
        <v>79</v>
      </c>
      <c r="C26" s="19" t="s">
        <v>13</v>
      </c>
      <c r="D26" s="13" t="s">
        <v>152</v>
      </c>
      <c r="E26" s="19" t="s">
        <v>80</v>
      </c>
      <c r="F26" s="30">
        <v>0</v>
      </c>
      <c r="G26" s="30">
        <v>0</v>
      </c>
      <c r="H26" s="13" t="str">
        <f t="shared" si="0"/>
        <v>0.00/km</v>
      </c>
      <c r="I26" s="14">
        <f>G26-$G$6</f>
        <v>0</v>
      </c>
      <c r="J26" s="14">
        <f>G26-INDEX($G$6:$G$164,MATCH(D26,$D$6:$D$164,0))</f>
        <v>0</v>
      </c>
    </row>
    <row r="27" spans="1:10" s="10" customFormat="1" ht="15" customHeight="1">
      <c r="A27" s="13">
        <v>22</v>
      </c>
      <c r="B27" s="19" t="s">
        <v>47</v>
      </c>
      <c r="C27" s="19" t="s">
        <v>13</v>
      </c>
      <c r="D27" s="13" t="s">
        <v>152</v>
      </c>
      <c r="E27" s="19" t="s">
        <v>35</v>
      </c>
      <c r="F27" s="30">
        <v>0</v>
      </c>
      <c r="G27" s="30">
        <v>0</v>
      </c>
      <c r="H27" s="13" t="str">
        <f t="shared" si="0"/>
        <v>0.00/km</v>
      </c>
      <c r="I27" s="14">
        <f>G27-$G$6</f>
        <v>0</v>
      </c>
      <c r="J27" s="14">
        <f>G27-INDEX($G$6:$G$164,MATCH(D27,$D$6:$D$164,0))</f>
        <v>0</v>
      </c>
    </row>
    <row r="28" spans="1:10" s="10" customFormat="1" ht="15" customHeight="1">
      <c r="A28" s="13">
        <v>23</v>
      </c>
      <c r="B28" s="19" t="s">
        <v>44</v>
      </c>
      <c r="C28" s="19" t="s">
        <v>30</v>
      </c>
      <c r="D28" s="13" t="s">
        <v>152</v>
      </c>
      <c r="E28" s="19" t="s">
        <v>45</v>
      </c>
      <c r="F28" s="30">
        <v>0</v>
      </c>
      <c r="G28" s="30">
        <v>0</v>
      </c>
      <c r="H28" s="13" t="str">
        <f t="shared" si="0"/>
        <v>0.00/km</v>
      </c>
      <c r="I28" s="14">
        <f>G28-$G$6</f>
        <v>0</v>
      </c>
      <c r="J28" s="14">
        <f>G28-INDEX($G$6:$G$164,MATCH(D28,$D$6:$D$164,0))</f>
        <v>0</v>
      </c>
    </row>
    <row r="29" spans="1:10" s="11" customFormat="1" ht="15" customHeight="1">
      <c r="A29" s="13">
        <v>24</v>
      </c>
      <c r="B29" s="19" t="s">
        <v>81</v>
      </c>
      <c r="C29" s="19" t="s">
        <v>16</v>
      </c>
      <c r="D29" s="13" t="s">
        <v>152</v>
      </c>
      <c r="E29" s="19" t="s">
        <v>142</v>
      </c>
      <c r="F29" s="30">
        <v>0</v>
      </c>
      <c r="G29" s="30">
        <v>0</v>
      </c>
      <c r="H29" s="13" t="str">
        <f t="shared" si="0"/>
        <v>0.00/km</v>
      </c>
      <c r="I29" s="14">
        <f>G29-$G$6</f>
        <v>0</v>
      </c>
      <c r="J29" s="14">
        <f>G29-INDEX($G$6:$G$164,MATCH(D29,$D$6:$D$164,0))</f>
        <v>0</v>
      </c>
    </row>
    <row r="30" spans="1:10" ht="15" customHeight="1">
      <c r="A30" s="13">
        <v>25</v>
      </c>
      <c r="B30" s="19" t="s">
        <v>82</v>
      </c>
      <c r="C30" s="19" t="s">
        <v>22</v>
      </c>
      <c r="D30" s="13" t="s">
        <v>152</v>
      </c>
      <c r="E30" s="19" t="s">
        <v>35</v>
      </c>
      <c r="F30" s="30">
        <v>0</v>
      </c>
      <c r="G30" s="30">
        <v>0</v>
      </c>
      <c r="H30" s="13" t="str">
        <f aca="true" t="shared" si="1" ref="H30:H70">TEXT(INT((HOUR(G30)*3600+MINUTE(G30)*60+SECOND(G30))/$J$3/60),"0")&amp;"."&amp;TEXT(MOD((HOUR(G30)*3600+MINUTE(G30)*60+SECOND(G30))/$J$3,60),"00")&amp;"/km"</f>
        <v>0.00/km</v>
      </c>
      <c r="I30" s="14">
        <f>G30-$G$6</f>
        <v>0</v>
      </c>
      <c r="J30" s="14">
        <f>G30-INDEX($G$6:$G$164,MATCH(D30,$D$6:$D$164,0))</f>
        <v>0</v>
      </c>
    </row>
    <row r="31" spans="1:10" ht="15" customHeight="1">
      <c r="A31" s="13">
        <v>26</v>
      </c>
      <c r="B31" s="19" t="s">
        <v>83</v>
      </c>
      <c r="C31" s="19" t="s">
        <v>20</v>
      </c>
      <c r="D31" s="13" t="s">
        <v>152</v>
      </c>
      <c r="E31" s="19" t="s">
        <v>84</v>
      </c>
      <c r="F31" s="30">
        <v>0</v>
      </c>
      <c r="G31" s="30">
        <v>0</v>
      </c>
      <c r="H31" s="13" t="str">
        <f t="shared" si="1"/>
        <v>0.00/km</v>
      </c>
      <c r="I31" s="14">
        <f>G31-$G$6</f>
        <v>0</v>
      </c>
      <c r="J31" s="14">
        <f>G31-INDEX($G$6:$G$164,MATCH(D31,$D$6:$D$164,0))</f>
        <v>0</v>
      </c>
    </row>
    <row r="32" spans="1:10" ht="15" customHeight="1">
      <c r="A32" s="13">
        <v>27</v>
      </c>
      <c r="B32" s="19" t="s">
        <v>85</v>
      </c>
      <c r="C32" s="19" t="s">
        <v>86</v>
      </c>
      <c r="D32" s="13" t="s">
        <v>152</v>
      </c>
      <c r="E32" s="19" t="s">
        <v>68</v>
      </c>
      <c r="F32" s="30">
        <v>0</v>
      </c>
      <c r="G32" s="30">
        <v>0</v>
      </c>
      <c r="H32" s="13" t="str">
        <f t="shared" si="1"/>
        <v>0.00/km</v>
      </c>
      <c r="I32" s="14">
        <f>G32-$G$6</f>
        <v>0</v>
      </c>
      <c r="J32" s="14">
        <f>G32-INDEX($G$6:$G$164,MATCH(D32,$D$6:$D$164,0))</f>
        <v>0</v>
      </c>
    </row>
    <row r="33" spans="1:10" ht="15" customHeight="1">
      <c r="A33" s="13">
        <v>28</v>
      </c>
      <c r="B33" s="19" t="s">
        <v>87</v>
      </c>
      <c r="C33" s="19" t="s">
        <v>23</v>
      </c>
      <c r="D33" s="13" t="s">
        <v>152</v>
      </c>
      <c r="E33" s="19" t="s">
        <v>54</v>
      </c>
      <c r="F33" s="30">
        <v>0</v>
      </c>
      <c r="G33" s="30">
        <v>0</v>
      </c>
      <c r="H33" s="13" t="str">
        <f t="shared" si="1"/>
        <v>0.00/km</v>
      </c>
      <c r="I33" s="14">
        <f>G33-$G$6</f>
        <v>0</v>
      </c>
      <c r="J33" s="14">
        <f>G33-INDEX($G$6:$G$164,MATCH(D33,$D$6:$D$164,0))</f>
        <v>0</v>
      </c>
    </row>
    <row r="34" spans="1:10" ht="15" customHeight="1">
      <c r="A34" s="13">
        <v>29</v>
      </c>
      <c r="B34" s="19" t="s">
        <v>88</v>
      </c>
      <c r="C34" s="19" t="s">
        <v>89</v>
      </c>
      <c r="D34" s="13" t="s">
        <v>152</v>
      </c>
      <c r="E34" s="19" t="s">
        <v>40</v>
      </c>
      <c r="F34" s="30">
        <v>0</v>
      </c>
      <c r="G34" s="30">
        <v>0</v>
      </c>
      <c r="H34" s="13" t="str">
        <f t="shared" si="1"/>
        <v>0.00/km</v>
      </c>
      <c r="I34" s="14">
        <f>G34-$G$6</f>
        <v>0</v>
      </c>
      <c r="J34" s="14">
        <f>G34-INDEX($G$6:$G$164,MATCH(D34,$D$6:$D$164,0))</f>
        <v>0</v>
      </c>
    </row>
    <row r="35" spans="1:10" ht="15" customHeight="1">
      <c r="A35" s="13">
        <v>30</v>
      </c>
      <c r="B35" s="19" t="s">
        <v>90</v>
      </c>
      <c r="C35" s="19" t="s">
        <v>33</v>
      </c>
      <c r="D35" s="13" t="s">
        <v>152</v>
      </c>
      <c r="E35" s="19" t="s">
        <v>50</v>
      </c>
      <c r="F35" s="30">
        <v>0</v>
      </c>
      <c r="G35" s="30">
        <v>0</v>
      </c>
      <c r="H35" s="13" t="str">
        <f t="shared" si="1"/>
        <v>0.00/km</v>
      </c>
      <c r="I35" s="14">
        <f>G35-$G$6</f>
        <v>0</v>
      </c>
      <c r="J35" s="14">
        <f>G35-INDEX($G$6:$G$164,MATCH(D35,$D$6:$D$164,0))</f>
        <v>0</v>
      </c>
    </row>
    <row r="36" spans="1:10" ht="15" customHeight="1">
      <c r="A36" s="13">
        <v>31</v>
      </c>
      <c r="B36" s="19" t="s">
        <v>91</v>
      </c>
      <c r="C36" s="19" t="s">
        <v>20</v>
      </c>
      <c r="D36" s="13" t="s">
        <v>152</v>
      </c>
      <c r="E36" s="19" t="s">
        <v>68</v>
      </c>
      <c r="F36" s="30">
        <v>0</v>
      </c>
      <c r="G36" s="30">
        <v>0</v>
      </c>
      <c r="H36" s="13" t="str">
        <f t="shared" si="1"/>
        <v>0.00/km</v>
      </c>
      <c r="I36" s="14">
        <f>G36-$G$6</f>
        <v>0</v>
      </c>
      <c r="J36" s="14">
        <f>G36-INDEX($G$6:$G$164,MATCH(D36,$D$6:$D$164,0))</f>
        <v>0</v>
      </c>
    </row>
    <row r="37" spans="1:10" ht="15" customHeight="1">
      <c r="A37" s="13">
        <v>32</v>
      </c>
      <c r="B37" s="19" t="s">
        <v>92</v>
      </c>
      <c r="C37" s="19" t="s">
        <v>93</v>
      </c>
      <c r="D37" s="13" t="s">
        <v>152</v>
      </c>
      <c r="E37" s="19" t="s">
        <v>54</v>
      </c>
      <c r="F37" s="30">
        <v>0</v>
      </c>
      <c r="G37" s="30">
        <v>0</v>
      </c>
      <c r="H37" s="13" t="str">
        <f t="shared" si="1"/>
        <v>0.00/km</v>
      </c>
      <c r="I37" s="14">
        <f>G37-$G$6</f>
        <v>0</v>
      </c>
      <c r="J37" s="14">
        <f>G37-INDEX($G$6:$G$164,MATCH(D37,$D$6:$D$164,0))</f>
        <v>0</v>
      </c>
    </row>
    <row r="38" spans="1:10" ht="15" customHeight="1">
      <c r="A38" s="13">
        <v>33</v>
      </c>
      <c r="B38" s="19" t="s">
        <v>94</v>
      </c>
      <c r="C38" s="19" t="s">
        <v>32</v>
      </c>
      <c r="D38" s="13" t="s">
        <v>152</v>
      </c>
      <c r="E38" s="19" t="s">
        <v>95</v>
      </c>
      <c r="F38" s="30">
        <v>0</v>
      </c>
      <c r="G38" s="30">
        <v>0</v>
      </c>
      <c r="H38" s="13" t="str">
        <f t="shared" si="1"/>
        <v>0.00/km</v>
      </c>
      <c r="I38" s="14">
        <f>G38-$G$6</f>
        <v>0</v>
      </c>
      <c r="J38" s="14">
        <f>G38-INDEX($G$6:$G$164,MATCH(D38,$D$6:$D$164,0))</f>
        <v>0</v>
      </c>
    </row>
    <row r="39" spans="1:10" ht="15" customHeight="1">
      <c r="A39" s="13">
        <v>34</v>
      </c>
      <c r="B39" s="19" t="s">
        <v>96</v>
      </c>
      <c r="C39" s="19" t="s">
        <v>31</v>
      </c>
      <c r="D39" s="13" t="s">
        <v>152</v>
      </c>
      <c r="E39" s="19" t="s">
        <v>62</v>
      </c>
      <c r="F39" s="30">
        <v>0</v>
      </c>
      <c r="G39" s="30">
        <v>0</v>
      </c>
      <c r="H39" s="13" t="str">
        <f t="shared" si="1"/>
        <v>0.00/km</v>
      </c>
      <c r="I39" s="14">
        <f>G39-$G$6</f>
        <v>0</v>
      </c>
      <c r="J39" s="14">
        <f>G39-INDEX($G$6:$G$164,MATCH(D39,$D$6:$D$164,0))</f>
        <v>0</v>
      </c>
    </row>
    <row r="40" spans="1:10" ht="15" customHeight="1">
      <c r="A40" s="13">
        <v>35</v>
      </c>
      <c r="B40" s="19" t="s">
        <v>97</v>
      </c>
      <c r="C40" s="19" t="s">
        <v>29</v>
      </c>
      <c r="D40" s="13" t="s">
        <v>152</v>
      </c>
      <c r="E40" s="19" t="s">
        <v>98</v>
      </c>
      <c r="F40" s="30">
        <v>0</v>
      </c>
      <c r="G40" s="30">
        <v>0</v>
      </c>
      <c r="H40" s="13" t="str">
        <f t="shared" si="1"/>
        <v>0.00/km</v>
      </c>
      <c r="I40" s="14">
        <f>G40-$G$6</f>
        <v>0</v>
      </c>
      <c r="J40" s="14">
        <f>G40-INDEX($G$6:$G$164,MATCH(D40,$D$6:$D$164,0))</f>
        <v>0</v>
      </c>
    </row>
    <row r="41" spans="1:10" ht="15" customHeight="1">
      <c r="A41" s="13">
        <v>36</v>
      </c>
      <c r="B41" s="19" t="s">
        <v>27</v>
      </c>
      <c r="C41" s="19" t="s">
        <v>12</v>
      </c>
      <c r="D41" s="13" t="s">
        <v>152</v>
      </c>
      <c r="E41" s="19" t="s">
        <v>50</v>
      </c>
      <c r="F41" s="30">
        <v>0</v>
      </c>
      <c r="G41" s="30">
        <v>0</v>
      </c>
      <c r="H41" s="13" t="str">
        <f t="shared" si="1"/>
        <v>0.00/km</v>
      </c>
      <c r="I41" s="14">
        <f>G41-$G$6</f>
        <v>0</v>
      </c>
      <c r="J41" s="14">
        <f>G41-INDEX($G$6:$G$164,MATCH(D41,$D$6:$D$164,0))</f>
        <v>0</v>
      </c>
    </row>
    <row r="42" spans="1:10" ht="15" customHeight="1">
      <c r="A42" s="13">
        <v>37</v>
      </c>
      <c r="B42" s="19" t="s">
        <v>99</v>
      </c>
      <c r="C42" s="19" t="s">
        <v>25</v>
      </c>
      <c r="D42" s="13" t="s">
        <v>152</v>
      </c>
      <c r="E42" s="19" t="s">
        <v>18</v>
      </c>
      <c r="F42" s="30">
        <v>0</v>
      </c>
      <c r="G42" s="30">
        <v>0</v>
      </c>
      <c r="H42" s="13" t="str">
        <f t="shared" si="1"/>
        <v>0.00/km</v>
      </c>
      <c r="I42" s="14">
        <f>G42-$G$6</f>
        <v>0</v>
      </c>
      <c r="J42" s="14">
        <f>G42-INDEX($G$6:$G$164,MATCH(D42,$D$6:$D$164,0))</f>
        <v>0</v>
      </c>
    </row>
    <row r="43" spans="1:10" ht="15" customHeight="1">
      <c r="A43" s="13">
        <v>38</v>
      </c>
      <c r="B43" s="19" t="s">
        <v>100</v>
      </c>
      <c r="C43" s="19" t="s">
        <v>101</v>
      </c>
      <c r="D43" s="13" t="s">
        <v>152</v>
      </c>
      <c r="E43" s="19" t="s">
        <v>146</v>
      </c>
      <c r="F43" s="30">
        <v>0</v>
      </c>
      <c r="G43" s="30">
        <v>0</v>
      </c>
      <c r="H43" s="13" t="str">
        <f t="shared" si="1"/>
        <v>0.00/km</v>
      </c>
      <c r="I43" s="14">
        <f>G43-$G$6</f>
        <v>0</v>
      </c>
      <c r="J43" s="14">
        <f>G43-INDEX($G$6:$G$164,MATCH(D43,$D$6:$D$164,0))</f>
        <v>0</v>
      </c>
    </row>
    <row r="44" spans="1:10" ht="15" customHeight="1">
      <c r="A44" s="13">
        <v>39</v>
      </c>
      <c r="B44" s="19" t="s">
        <v>102</v>
      </c>
      <c r="C44" s="19" t="s">
        <v>103</v>
      </c>
      <c r="D44" s="13" t="s">
        <v>152</v>
      </c>
      <c r="E44" s="19" t="s">
        <v>104</v>
      </c>
      <c r="F44" s="30">
        <v>0</v>
      </c>
      <c r="G44" s="30">
        <v>0</v>
      </c>
      <c r="H44" s="13" t="str">
        <f t="shared" si="1"/>
        <v>0.00/km</v>
      </c>
      <c r="I44" s="14">
        <f>G44-$G$6</f>
        <v>0</v>
      </c>
      <c r="J44" s="14">
        <f>G44-INDEX($G$6:$G$164,MATCH(D44,$D$6:$D$164,0))</f>
        <v>0</v>
      </c>
    </row>
    <row r="45" spans="1:10" ht="15" customHeight="1">
      <c r="A45" s="13">
        <v>40</v>
      </c>
      <c r="B45" s="19" t="s">
        <v>105</v>
      </c>
      <c r="C45" s="19" t="s">
        <v>13</v>
      </c>
      <c r="D45" s="13" t="s">
        <v>152</v>
      </c>
      <c r="E45" s="19" t="s">
        <v>104</v>
      </c>
      <c r="F45" s="30">
        <v>0</v>
      </c>
      <c r="G45" s="30">
        <v>0</v>
      </c>
      <c r="H45" s="13" t="str">
        <f t="shared" si="1"/>
        <v>0.00/km</v>
      </c>
      <c r="I45" s="14">
        <f>G45-$G$6</f>
        <v>0</v>
      </c>
      <c r="J45" s="14">
        <f>G45-INDEX($G$6:$G$164,MATCH(D45,$D$6:$D$164,0))</f>
        <v>0</v>
      </c>
    </row>
    <row r="46" spans="1:10" ht="15" customHeight="1">
      <c r="A46" s="13">
        <v>41</v>
      </c>
      <c r="B46" s="19" t="s">
        <v>106</v>
      </c>
      <c r="C46" s="19" t="s">
        <v>107</v>
      </c>
      <c r="D46" s="13" t="s">
        <v>152</v>
      </c>
      <c r="E46" s="19" t="s">
        <v>108</v>
      </c>
      <c r="F46" s="30">
        <v>0</v>
      </c>
      <c r="G46" s="30">
        <v>0</v>
      </c>
      <c r="H46" s="13" t="str">
        <f t="shared" si="1"/>
        <v>0.00/km</v>
      </c>
      <c r="I46" s="14">
        <f>G46-$G$6</f>
        <v>0</v>
      </c>
      <c r="J46" s="14">
        <f>G46-INDEX($G$6:$G$164,MATCH(D46,$D$6:$D$164,0))</f>
        <v>0</v>
      </c>
    </row>
    <row r="47" spans="1:10" ht="15" customHeight="1">
      <c r="A47" s="13">
        <v>42</v>
      </c>
      <c r="B47" s="19" t="s">
        <v>109</v>
      </c>
      <c r="C47" s="19" t="s">
        <v>24</v>
      </c>
      <c r="D47" s="13" t="s">
        <v>152</v>
      </c>
      <c r="E47" s="19" t="s">
        <v>50</v>
      </c>
      <c r="F47" s="30">
        <v>0</v>
      </c>
      <c r="G47" s="30">
        <v>0</v>
      </c>
      <c r="H47" s="13" t="str">
        <f t="shared" si="1"/>
        <v>0.00/km</v>
      </c>
      <c r="I47" s="14">
        <f>G47-$G$6</f>
        <v>0</v>
      </c>
      <c r="J47" s="14">
        <f>G47-INDEX($G$6:$G$164,MATCH(D47,$D$6:$D$164,0))</f>
        <v>0</v>
      </c>
    </row>
    <row r="48" spans="1:10" ht="15" customHeight="1">
      <c r="A48" s="13">
        <v>43</v>
      </c>
      <c r="B48" s="19" t="s">
        <v>110</v>
      </c>
      <c r="C48" s="19" t="s">
        <v>13</v>
      </c>
      <c r="D48" s="13" t="s">
        <v>152</v>
      </c>
      <c r="E48" s="19" t="s">
        <v>43</v>
      </c>
      <c r="F48" s="30">
        <v>0</v>
      </c>
      <c r="G48" s="30">
        <v>0</v>
      </c>
      <c r="H48" s="13" t="str">
        <f t="shared" si="1"/>
        <v>0.00/km</v>
      </c>
      <c r="I48" s="14">
        <f>G48-$G$6</f>
        <v>0</v>
      </c>
      <c r="J48" s="14">
        <f>G48-INDEX($G$6:$G$164,MATCH(D48,$D$6:$D$164,0))</f>
        <v>0</v>
      </c>
    </row>
    <row r="49" spans="1:10" ht="15" customHeight="1">
      <c r="A49" s="13">
        <v>44</v>
      </c>
      <c r="B49" s="19" t="s">
        <v>111</v>
      </c>
      <c r="C49" s="19" t="s">
        <v>14</v>
      </c>
      <c r="D49" s="13" t="s">
        <v>152</v>
      </c>
      <c r="E49" s="19" t="s">
        <v>50</v>
      </c>
      <c r="F49" s="30">
        <v>0</v>
      </c>
      <c r="G49" s="30">
        <v>0</v>
      </c>
      <c r="H49" s="13" t="str">
        <f t="shared" si="1"/>
        <v>0.00/km</v>
      </c>
      <c r="I49" s="14">
        <f>G49-$G$6</f>
        <v>0</v>
      </c>
      <c r="J49" s="14">
        <f>G49-INDEX($G$6:$G$164,MATCH(D49,$D$6:$D$164,0))</f>
        <v>0</v>
      </c>
    </row>
    <row r="50" spans="1:10" ht="15" customHeight="1">
      <c r="A50" s="13">
        <v>45</v>
      </c>
      <c r="B50" s="19" t="s">
        <v>112</v>
      </c>
      <c r="C50" s="19" t="s">
        <v>113</v>
      </c>
      <c r="D50" s="13" t="s">
        <v>152</v>
      </c>
      <c r="E50" s="19" t="s">
        <v>43</v>
      </c>
      <c r="F50" s="30">
        <v>0</v>
      </c>
      <c r="G50" s="30">
        <v>0</v>
      </c>
      <c r="H50" s="13" t="str">
        <f t="shared" si="1"/>
        <v>0.00/km</v>
      </c>
      <c r="I50" s="14">
        <f>G50-$G$6</f>
        <v>0</v>
      </c>
      <c r="J50" s="14">
        <f>G50-INDEX($G$6:$G$164,MATCH(D50,$D$6:$D$164,0))</f>
        <v>0</v>
      </c>
    </row>
    <row r="51" spans="1:10" ht="15" customHeight="1">
      <c r="A51" s="13">
        <v>46</v>
      </c>
      <c r="B51" s="19" t="s">
        <v>114</v>
      </c>
      <c r="C51" s="19" t="s">
        <v>12</v>
      </c>
      <c r="D51" s="13" t="s">
        <v>152</v>
      </c>
      <c r="E51" s="19" t="s">
        <v>115</v>
      </c>
      <c r="F51" s="30">
        <v>0</v>
      </c>
      <c r="G51" s="30">
        <v>0</v>
      </c>
      <c r="H51" s="13" t="str">
        <f t="shared" si="1"/>
        <v>0.00/km</v>
      </c>
      <c r="I51" s="14">
        <f>G51-$G$6</f>
        <v>0</v>
      </c>
      <c r="J51" s="14">
        <f>G51-INDEX($G$6:$G$164,MATCH(D51,$D$6:$D$164,0))</f>
        <v>0</v>
      </c>
    </row>
    <row r="52" spans="1:10" ht="15" customHeight="1">
      <c r="A52" s="13">
        <v>47</v>
      </c>
      <c r="B52" s="19" t="s">
        <v>116</v>
      </c>
      <c r="C52" s="19" t="s">
        <v>117</v>
      </c>
      <c r="D52" s="13" t="s">
        <v>152</v>
      </c>
      <c r="E52" s="19" t="s">
        <v>54</v>
      </c>
      <c r="F52" s="30">
        <v>0</v>
      </c>
      <c r="G52" s="30">
        <v>0</v>
      </c>
      <c r="H52" s="13" t="str">
        <f t="shared" si="1"/>
        <v>0.00/km</v>
      </c>
      <c r="I52" s="14">
        <f>G52-$G$6</f>
        <v>0</v>
      </c>
      <c r="J52" s="14">
        <f>G52-INDEX($G$6:$G$164,MATCH(D52,$D$6:$D$164,0))</f>
        <v>0</v>
      </c>
    </row>
    <row r="53" spans="1:10" ht="37.5" customHeight="1">
      <c r="A53" s="35" t="s">
        <v>118</v>
      </c>
      <c r="B53" s="36"/>
      <c r="C53" s="36"/>
      <c r="D53" s="36"/>
      <c r="E53" s="36"/>
      <c r="F53" s="36"/>
      <c r="G53" s="36"/>
      <c r="H53" s="36"/>
      <c r="I53" s="36"/>
      <c r="J53" s="37"/>
    </row>
    <row r="54" spans="1:10" ht="15" customHeight="1">
      <c r="A54" s="13">
        <v>1</v>
      </c>
      <c r="B54" s="19" t="s">
        <v>119</v>
      </c>
      <c r="C54" s="19" t="s">
        <v>120</v>
      </c>
      <c r="D54" s="13" t="s">
        <v>152</v>
      </c>
      <c r="E54" s="19" t="s">
        <v>121</v>
      </c>
      <c r="F54" s="30">
        <v>0</v>
      </c>
      <c r="G54" s="30">
        <v>0</v>
      </c>
      <c r="H54" s="13" t="str">
        <f t="shared" si="1"/>
        <v>0.00/km</v>
      </c>
      <c r="I54" s="14">
        <f>G54-$G$6</f>
        <v>0</v>
      </c>
      <c r="J54" s="14">
        <f>G54-INDEX($G$6:$G$164,MATCH(D54,$D$6:$D$164,0))</f>
        <v>0</v>
      </c>
    </row>
    <row r="55" spans="1:10" ht="15" customHeight="1">
      <c r="A55" s="13">
        <v>2</v>
      </c>
      <c r="B55" s="19" t="s">
        <v>122</v>
      </c>
      <c r="C55" s="19" t="s">
        <v>123</v>
      </c>
      <c r="D55" s="13" t="s">
        <v>152</v>
      </c>
      <c r="E55" s="19" t="s">
        <v>121</v>
      </c>
      <c r="F55" s="30">
        <v>0</v>
      </c>
      <c r="G55" s="30">
        <v>0</v>
      </c>
      <c r="H55" s="13" t="str">
        <f t="shared" si="1"/>
        <v>0.00/km</v>
      </c>
      <c r="I55" s="14">
        <f>G55-$G$6</f>
        <v>0</v>
      </c>
      <c r="J55" s="14">
        <f>G55-INDEX($G$6:$G$164,MATCH(D55,$D$6:$D$164,0))</f>
        <v>0</v>
      </c>
    </row>
    <row r="56" spans="1:10" ht="15" customHeight="1">
      <c r="A56" s="13">
        <v>3</v>
      </c>
      <c r="B56" s="19" t="s">
        <v>124</v>
      </c>
      <c r="C56" s="19" t="s">
        <v>48</v>
      </c>
      <c r="D56" s="13" t="s">
        <v>152</v>
      </c>
      <c r="E56" s="19" t="s">
        <v>121</v>
      </c>
      <c r="F56" s="30">
        <v>0</v>
      </c>
      <c r="G56" s="30">
        <v>0</v>
      </c>
      <c r="H56" s="13" t="str">
        <f t="shared" si="1"/>
        <v>0.00/km</v>
      </c>
      <c r="I56" s="14">
        <f>G56-$G$6</f>
        <v>0</v>
      </c>
      <c r="J56" s="14">
        <f>G56-INDEX($G$6:$G$164,MATCH(D56,$D$6:$D$164,0))</f>
        <v>0</v>
      </c>
    </row>
    <row r="57" spans="1:10" ht="15" customHeight="1">
      <c r="A57" s="13">
        <v>4</v>
      </c>
      <c r="B57" s="19" t="s">
        <v>125</v>
      </c>
      <c r="C57" s="19" t="s">
        <v>126</v>
      </c>
      <c r="D57" s="13" t="s">
        <v>152</v>
      </c>
      <c r="E57" s="19" t="s">
        <v>52</v>
      </c>
      <c r="F57" s="30">
        <v>0</v>
      </c>
      <c r="G57" s="30">
        <v>0</v>
      </c>
      <c r="H57" s="13" t="str">
        <f t="shared" si="1"/>
        <v>0.00/km</v>
      </c>
      <c r="I57" s="14">
        <f>G57-$G$6</f>
        <v>0</v>
      </c>
      <c r="J57" s="14">
        <f>G57-INDEX($G$6:$G$164,MATCH(D57,$D$6:$D$164,0))</f>
        <v>0</v>
      </c>
    </row>
    <row r="58" spans="1:10" ht="15" customHeight="1">
      <c r="A58" s="13">
        <v>5</v>
      </c>
      <c r="B58" s="19" t="s">
        <v>127</v>
      </c>
      <c r="C58" s="19" t="s">
        <v>128</v>
      </c>
      <c r="D58" s="13" t="s">
        <v>152</v>
      </c>
      <c r="E58" s="19" t="s">
        <v>129</v>
      </c>
      <c r="F58" s="30">
        <v>0</v>
      </c>
      <c r="G58" s="30">
        <v>0</v>
      </c>
      <c r="H58" s="13" t="str">
        <f t="shared" si="1"/>
        <v>0.00/km</v>
      </c>
      <c r="I58" s="14">
        <f>G58-$G$6</f>
        <v>0</v>
      </c>
      <c r="J58" s="14">
        <f>G58-INDEX($G$6:$G$164,MATCH(D58,$D$6:$D$164,0))</f>
        <v>0</v>
      </c>
    </row>
    <row r="59" spans="1:10" ht="15" customHeight="1">
      <c r="A59" s="13">
        <v>6</v>
      </c>
      <c r="B59" s="19" t="s">
        <v>130</v>
      </c>
      <c r="C59" s="19" t="s">
        <v>131</v>
      </c>
      <c r="D59" s="13" t="s">
        <v>152</v>
      </c>
      <c r="E59" s="19" t="s">
        <v>52</v>
      </c>
      <c r="F59" s="30">
        <v>0</v>
      </c>
      <c r="G59" s="30">
        <v>0</v>
      </c>
      <c r="H59" s="13" t="str">
        <f t="shared" si="1"/>
        <v>0.00/km</v>
      </c>
      <c r="I59" s="14">
        <f>G59-$G$6</f>
        <v>0</v>
      </c>
      <c r="J59" s="14">
        <f>G59-INDEX($G$6:$G$164,MATCH(D59,$D$6:$D$164,0))</f>
        <v>0</v>
      </c>
    </row>
    <row r="60" spans="1:10" ht="15" customHeight="1">
      <c r="A60" s="13">
        <v>7</v>
      </c>
      <c r="B60" s="19" t="s">
        <v>132</v>
      </c>
      <c r="C60" s="19" t="s">
        <v>133</v>
      </c>
      <c r="D60" s="13" t="s">
        <v>152</v>
      </c>
      <c r="E60" s="19" t="s">
        <v>121</v>
      </c>
      <c r="F60" s="30">
        <v>0</v>
      </c>
      <c r="G60" s="30">
        <v>0</v>
      </c>
      <c r="H60" s="13" t="str">
        <f t="shared" si="1"/>
        <v>0.00/km</v>
      </c>
      <c r="I60" s="14">
        <f>G60-$G$6</f>
        <v>0</v>
      </c>
      <c r="J60" s="14">
        <f>G60-INDEX($G$6:$G$164,MATCH(D60,$D$6:$D$164,0))</f>
        <v>0</v>
      </c>
    </row>
    <row r="61" spans="1:10" ht="15" customHeight="1">
      <c r="A61" s="13">
        <v>8</v>
      </c>
      <c r="B61" s="19" t="s">
        <v>134</v>
      </c>
      <c r="C61" s="19" t="s">
        <v>135</v>
      </c>
      <c r="D61" s="13" t="s">
        <v>152</v>
      </c>
      <c r="E61" s="19" t="s">
        <v>136</v>
      </c>
      <c r="F61" s="30">
        <v>0</v>
      </c>
      <c r="G61" s="30">
        <v>0</v>
      </c>
      <c r="H61" s="13" t="str">
        <f t="shared" si="1"/>
        <v>0.00/km</v>
      </c>
      <c r="I61" s="14">
        <f>G61-$G$6</f>
        <v>0</v>
      </c>
      <c r="J61" s="14">
        <f>G61-INDEX($G$6:$G$164,MATCH(D61,$D$6:$D$164,0))</f>
        <v>0</v>
      </c>
    </row>
    <row r="62" spans="1:10" ht="15" customHeight="1">
      <c r="A62" s="13">
        <v>9</v>
      </c>
      <c r="B62" s="19" t="s">
        <v>137</v>
      </c>
      <c r="C62" s="19" t="s">
        <v>138</v>
      </c>
      <c r="D62" s="13" t="s">
        <v>152</v>
      </c>
      <c r="E62" s="19" t="s">
        <v>50</v>
      </c>
      <c r="F62" s="30">
        <v>0</v>
      </c>
      <c r="G62" s="30">
        <v>0</v>
      </c>
      <c r="H62" s="13" t="str">
        <f t="shared" si="1"/>
        <v>0.00/km</v>
      </c>
      <c r="I62" s="14">
        <f>G62-$G$6</f>
        <v>0</v>
      </c>
      <c r="J62" s="14">
        <f>G62-INDEX($G$6:$G$164,MATCH(D62,$D$6:$D$164,0))</f>
        <v>0</v>
      </c>
    </row>
    <row r="63" spans="1:10" ht="15" customHeight="1">
      <c r="A63" s="13">
        <v>10</v>
      </c>
      <c r="B63" s="19" t="s">
        <v>139</v>
      </c>
      <c r="C63" s="19" t="s">
        <v>36</v>
      </c>
      <c r="D63" s="13" t="s">
        <v>152</v>
      </c>
      <c r="E63" s="19" t="s">
        <v>35</v>
      </c>
      <c r="F63" s="30">
        <v>0</v>
      </c>
      <c r="G63" s="30">
        <v>0</v>
      </c>
      <c r="H63" s="13" t="str">
        <f t="shared" si="1"/>
        <v>0.00/km</v>
      </c>
      <c r="I63" s="14">
        <f>G63-$G$6</f>
        <v>0</v>
      </c>
      <c r="J63" s="14">
        <f>G63-INDEX($G$6:$G$164,MATCH(D63,$D$6:$D$164,0))</f>
        <v>0</v>
      </c>
    </row>
    <row r="64" spans="1:10" ht="15" customHeight="1">
      <c r="A64" s="13">
        <v>11</v>
      </c>
      <c r="B64" s="19" t="s">
        <v>140</v>
      </c>
      <c r="C64" s="19" t="s">
        <v>141</v>
      </c>
      <c r="D64" s="13" t="s">
        <v>152</v>
      </c>
      <c r="E64" s="19" t="s">
        <v>142</v>
      </c>
      <c r="F64" s="30">
        <v>0</v>
      </c>
      <c r="G64" s="30">
        <v>0</v>
      </c>
      <c r="H64" s="13" t="str">
        <f t="shared" si="1"/>
        <v>0.00/km</v>
      </c>
      <c r="I64" s="14">
        <f>G64-$G$6</f>
        <v>0</v>
      </c>
      <c r="J64" s="14">
        <f>G64-INDEX($G$6:$G$164,MATCH(D64,$D$6:$D$164,0))</f>
        <v>0</v>
      </c>
    </row>
    <row r="65" spans="1:10" ht="15" customHeight="1">
      <c r="A65" s="13">
        <v>12</v>
      </c>
      <c r="B65" s="19" t="s">
        <v>143</v>
      </c>
      <c r="C65" s="19" t="s">
        <v>123</v>
      </c>
      <c r="D65" s="13" t="s">
        <v>152</v>
      </c>
      <c r="E65" s="19" t="s">
        <v>80</v>
      </c>
      <c r="F65" s="30">
        <v>0</v>
      </c>
      <c r="G65" s="30">
        <v>0</v>
      </c>
      <c r="H65" s="13" t="str">
        <f t="shared" si="1"/>
        <v>0.00/km</v>
      </c>
      <c r="I65" s="14">
        <f>G65-$G$6</f>
        <v>0</v>
      </c>
      <c r="J65" s="14">
        <f>G65-INDEX($G$6:$G$164,MATCH(D65,$D$6:$D$164,0))</f>
        <v>0</v>
      </c>
    </row>
    <row r="66" spans="1:10" ht="15" customHeight="1">
      <c r="A66" s="13">
        <v>13</v>
      </c>
      <c r="B66" s="19" t="s">
        <v>144</v>
      </c>
      <c r="C66" s="19" t="s">
        <v>145</v>
      </c>
      <c r="D66" s="13" t="s">
        <v>152</v>
      </c>
      <c r="E66" s="19" t="s">
        <v>146</v>
      </c>
      <c r="F66" s="30">
        <v>0</v>
      </c>
      <c r="G66" s="30">
        <v>0</v>
      </c>
      <c r="H66" s="13" t="str">
        <f t="shared" si="1"/>
        <v>0.00/km</v>
      </c>
      <c r="I66" s="14">
        <f>G66-$G$6</f>
        <v>0</v>
      </c>
      <c r="J66" s="14">
        <f>G66-INDEX($G$6:$G$164,MATCH(D66,$D$6:$D$164,0))</f>
        <v>0</v>
      </c>
    </row>
    <row r="67" spans="1:10" ht="15" customHeight="1">
      <c r="A67" s="13">
        <v>14</v>
      </c>
      <c r="B67" s="19" t="s">
        <v>147</v>
      </c>
      <c r="C67" s="19" t="s">
        <v>37</v>
      </c>
      <c r="D67" s="13" t="s">
        <v>152</v>
      </c>
      <c r="E67" s="19" t="s">
        <v>50</v>
      </c>
      <c r="F67" s="30">
        <v>0</v>
      </c>
      <c r="G67" s="30">
        <v>0</v>
      </c>
      <c r="H67" s="13" t="str">
        <f t="shared" si="1"/>
        <v>0.00/km</v>
      </c>
      <c r="I67" s="14">
        <f>G67-$G$6</f>
        <v>0</v>
      </c>
      <c r="J67" s="14">
        <f>G67-INDEX($G$6:$G$164,MATCH(D67,$D$6:$D$164,0))</f>
        <v>0</v>
      </c>
    </row>
    <row r="68" spans="1:10" ht="15" customHeight="1">
      <c r="A68" s="13">
        <v>15</v>
      </c>
      <c r="B68" s="19" t="s">
        <v>148</v>
      </c>
      <c r="C68" s="19" t="s">
        <v>19</v>
      </c>
      <c r="D68" s="13" t="s">
        <v>152</v>
      </c>
      <c r="E68" s="19" t="s">
        <v>50</v>
      </c>
      <c r="F68" s="30">
        <v>0</v>
      </c>
      <c r="G68" s="30">
        <v>0</v>
      </c>
      <c r="H68" s="13" t="str">
        <f t="shared" si="1"/>
        <v>0.00/km</v>
      </c>
      <c r="I68" s="14">
        <f>G68-$G$6</f>
        <v>0</v>
      </c>
      <c r="J68" s="14">
        <f>G68-INDEX($G$6:$G$164,MATCH(D68,$D$6:$D$164,0))</f>
        <v>0</v>
      </c>
    </row>
    <row r="69" spans="1:10" ht="15" customHeight="1">
      <c r="A69" s="13">
        <v>16</v>
      </c>
      <c r="B69" s="19" t="s">
        <v>149</v>
      </c>
      <c r="C69" s="19" t="s">
        <v>150</v>
      </c>
      <c r="D69" s="13" t="s">
        <v>152</v>
      </c>
      <c r="E69" s="19" t="s">
        <v>104</v>
      </c>
      <c r="F69" s="30">
        <v>0</v>
      </c>
      <c r="G69" s="30">
        <v>0</v>
      </c>
      <c r="H69" s="13" t="str">
        <f t="shared" si="1"/>
        <v>0.00/km</v>
      </c>
      <c r="I69" s="14">
        <f>G69-$G$6</f>
        <v>0</v>
      </c>
      <c r="J69" s="14">
        <f>G69-INDEX($G$6:$G$164,MATCH(D69,$D$6:$D$164,0))</f>
        <v>0</v>
      </c>
    </row>
    <row r="70" spans="1:10" ht="15" customHeight="1">
      <c r="A70" s="17">
        <v>17</v>
      </c>
      <c r="B70" s="20" t="s">
        <v>151</v>
      </c>
      <c r="C70" s="20" t="s">
        <v>120</v>
      </c>
      <c r="D70" s="17" t="s">
        <v>152</v>
      </c>
      <c r="E70" s="20" t="s">
        <v>104</v>
      </c>
      <c r="F70" s="31">
        <v>0</v>
      </c>
      <c r="G70" s="31">
        <v>0</v>
      </c>
      <c r="H70" s="17" t="str">
        <f t="shared" si="1"/>
        <v>0.00/km</v>
      </c>
      <c r="I70" s="16">
        <f>G70-$G$6</f>
        <v>0</v>
      </c>
      <c r="J70" s="16">
        <f>G70-INDEX($G$6:$G$164,MATCH(D70,$D$6:$D$164,0))</f>
        <v>0</v>
      </c>
    </row>
  </sheetData>
  <sheetProtection/>
  <autoFilter ref="A4:J70"/>
  <mergeCells count="5">
    <mergeCell ref="A1:J1"/>
    <mergeCell ref="A2:J2"/>
    <mergeCell ref="A3:H3"/>
    <mergeCell ref="A5:J5"/>
    <mergeCell ref="A53:J5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Trofeo Santa Croce</v>
      </c>
      <c r="B1" s="26"/>
      <c r="C1" s="27"/>
    </row>
    <row r="2" spans="1:3" ht="24" customHeight="1">
      <c r="A2" s="23" t="str">
        <f>Individuale!A2</f>
        <v> </v>
      </c>
      <c r="B2" s="23"/>
      <c r="C2" s="23"/>
    </row>
    <row r="3" spans="1:3" ht="24" customHeight="1">
      <c r="A3" s="28" t="str">
        <f>Individuale!A3</f>
        <v>Sasso di Cerveteri (VT) Italia - Domenica 27/07/2014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35</v>
      </c>
      <c r="C5" s="46">
        <v>7</v>
      </c>
    </row>
    <row r="6" spans="1:3" ht="15" customHeight="1">
      <c r="A6" s="13">
        <v>2</v>
      </c>
      <c r="B6" s="19" t="s">
        <v>50</v>
      </c>
      <c r="C6" s="47">
        <v>7</v>
      </c>
    </row>
    <row r="7" spans="1:3" ht="15" customHeight="1">
      <c r="A7" s="13">
        <v>3</v>
      </c>
      <c r="B7" s="19" t="s">
        <v>52</v>
      </c>
      <c r="C7" s="47">
        <v>5</v>
      </c>
    </row>
    <row r="8" spans="1:3" ht="15" customHeight="1">
      <c r="A8" s="13">
        <v>4</v>
      </c>
      <c r="B8" s="19" t="s">
        <v>121</v>
      </c>
      <c r="C8" s="47">
        <v>4</v>
      </c>
    </row>
    <row r="9" spans="1:3" ht="15" customHeight="1">
      <c r="A9" s="13">
        <v>5</v>
      </c>
      <c r="B9" s="19" t="s">
        <v>54</v>
      </c>
      <c r="C9" s="47">
        <v>4</v>
      </c>
    </row>
    <row r="10" spans="1:3" ht="15" customHeight="1">
      <c r="A10" s="13">
        <v>6</v>
      </c>
      <c r="B10" s="19" t="s">
        <v>104</v>
      </c>
      <c r="C10" s="47">
        <v>4</v>
      </c>
    </row>
    <row r="11" spans="1:3" ht="15" customHeight="1">
      <c r="A11" s="13">
        <v>7</v>
      </c>
      <c r="B11" s="19" t="s">
        <v>68</v>
      </c>
      <c r="C11" s="47">
        <v>3</v>
      </c>
    </row>
    <row r="12" spans="1:3" ht="15" customHeight="1">
      <c r="A12" s="13">
        <v>8</v>
      </c>
      <c r="B12" s="19" t="s">
        <v>43</v>
      </c>
      <c r="C12" s="47">
        <v>3</v>
      </c>
    </row>
    <row r="13" spans="1:3" ht="15" customHeight="1">
      <c r="A13" s="13">
        <v>9</v>
      </c>
      <c r="B13" s="19" t="s">
        <v>57</v>
      </c>
      <c r="C13" s="47">
        <v>2</v>
      </c>
    </row>
    <row r="14" spans="1:3" ht="15" customHeight="1">
      <c r="A14" s="13">
        <v>10</v>
      </c>
      <c r="B14" s="19" t="s">
        <v>142</v>
      </c>
      <c r="C14" s="47">
        <v>2</v>
      </c>
    </row>
    <row r="15" spans="1:3" ht="15" customHeight="1">
      <c r="A15" s="13">
        <v>11</v>
      </c>
      <c r="B15" s="19" t="s">
        <v>146</v>
      </c>
      <c r="C15" s="47">
        <v>2</v>
      </c>
    </row>
    <row r="16" spans="1:3" ht="15" customHeight="1">
      <c r="A16" s="13">
        <v>12</v>
      </c>
      <c r="B16" s="19" t="s">
        <v>62</v>
      </c>
      <c r="C16" s="47">
        <v>2</v>
      </c>
    </row>
    <row r="17" spans="1:3" ht="15" customHeight="1">
      <c r="A17" s="13">
        <v>13</v>
      </c>
      <c r="B17" s="19" t="s">
        <v>80</v>
      </c>
      <c r="C17" s="47">
        <v>2</v>
      </c>
    </row>
    <row r="18" spans="1:3" ht="15" customHeight="1">
      <c r="A18" s="13">
        <v>14</v>
      </c>
      <c r="B18" s="19" t="s">
        <v>73</v>
      </c>
      <c r="C18" s="47">
        <v>2</v>
      </c>
    </row>
    <row r="19" spans="1:3" ht="15" customHeight="1">
      <c r="A19" s="13">
        <v>15</v>
      </c>
      <c r="B19" s="19" t="s">
        <v>40</v>
      </c>
      <c r="C19" s="47">
        <v>2</v>
      </c>
    </row>
    <row r="20" spans="1:3" ht="15" customHeight="1">
      <c r="A20" s="13">
        <v>16</v>
      </c>
      <c r="B20" s="19" t="s">
        <v>18</v>
      </c>
      <c r="C20" s="47">
        <v>2</v>
      </c>
    </row>
    <row r="21" spans="1:3" ht="15" customHeight="1">
      <c r="A21" s="13">
        <v>17</v>
      </c>
      <c r="B21" s="19" t="s">
        <v>84</v>
      </c>
      <c r="C21" s="47">
        <v>1</v>
      </c>
    </row>
    <row r="22" spans="1:3" ht="15" customHeight="1">
      <c r="A22" s="13">
        <v>18</v>
      </c>
      <c r="B22" s="19" t="s">
        <v>75</v>
      </c>
      <c r="C22" s="47">
        <v>1</v>
      </c>
    </row>
    <row r="23" spans="1:3" ht="15" customHeight="1">
      <c r="A23" s="13">
        <v>19</v>
      </c>
      <c r="B23" s="19" t="s">
        <v>45</v>
      </c>
      <c r="C23" s="47">
        <v>1</v>
      </c>
    </row>
    <row r="24" spans="1:3" ht="15" customHeight="1">
      <c r="A24" s="13">
        <v>20</v>
      </c>
      <c r="B24" s="19" t="s">
        <v>108</v>
      </c>
      <c r="C24" s="47">
        <v>1</v>
      </c>
    </row>
    <row r="25" spans="1:3" ht="15" customHeight="1">
      <c r="A25" s="13">
        <v>21</v>
      </c>
      <c r="B25" s="19" t="s">
        <v>115</v>
      </c>
      <c r="C25" s="47">
        <v>1</v>
      </c>
    </row>
    <row r="26" spans="1:3" ht="15" customHeight="1">
      <c r="A26" s="13">
        <v>22</v>
      </c>
      <c r="B26" s="19" t="s">
        <v>129</v>
      </c>
      <c r="C26" s="47">
        <v>1</v>
      </c>
    </row>
    <row r="27" spans="1:3" ht="15" customHeight="1">
      <c r="A27" s="13">
        <v>23</v>
      </c>
      <c r="B27" s="19" t="s">
        <v>136</v>
      </c>
      <c r="C27" s="47">
        <v>1</v>
      </c>
    </row>
    <row r="28" spans="1:3" ht="15" customHeight="1">
      <c r="A28" s="13">
        <v>24</v>
      </c>
      <c r="B28" s="19" t="s">
        <v>98</v>
      </c>
      <c r="C28" s="47">
        <v>1</v>
      </c>
    </row>
    <row r="29" spans="1:3" ht="15" customHeight="1">
      <c r="A29" s="13">
        <v>25</v>
      </c>
      <c r="B29" s="19" t="s">
        <v>59</v>
      </c>
      <c r="C29" s="47">
        <v>1</v>
      </c>
    </row>
    <row r="30" spans="1:3" ht="15" customHeight="1">
      <c r="A30" s="13">
        <v>26</v>
      </c>
      <c r="B30" s="19" t="s">
        <v>72</v>
      </c>
      <c r="C30" s="47">
        <v>1</v>
      </c>
    </row>
    <row r="31" spans="1:3" ht="15" customHeight="1">
      <c r="A31" s="17">
        <v>27</v>
      </c>
      <c r="B31" s="20" t="s">
        <v>95</v>
      </c>
      <c r="C31" s="48">
        <v>1</v>
      </c>
    </row>
    <row r="32" ht="12.75">
      <c r="C32" s="2">
        <f>SUM(C5:C31)</f>
        <v>64</v>
      </c>
    </row>
  </sheetData>
  <sheetProtection/>
  <autoFilter ref="A4:C5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2014-08-03T11:06:05Z</dcterms:modified>
  <cp:category/>
  <cp:version/>
  <cp:contentType/>
  <cp:contentStatus/>
</cp:coreProperties>
</file>