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Foglio6" sheetId="1" r:id="rId1"/>
    <sheet name="Individuale" sheetId="2" r:id="rId2"/>
    <sheet name="Squadre" sheetId="3" r:id="rId3"/>
  </sheets>
  <definedNames>
    <definedName name="_xlnm._FilterDatabase" localSheetId="1" hidden="1">'Individuale'!$A$3:$I$89</definedName>
    <definedName name="_xlnm.Print_Titles" localSheetId="1">'Individuale'!$1:$3</definedName>
    <definedName name="_xlnm.Print_Titles" localSheetId="2">'Squadre'!$1:$3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<sst xmlns="http://schemas.openxmlformats.org/spreadsheetml/2006/main" count="508" uniqueCount="282">
  <si>
    <t>1.02.55</t>
  </si>
  <si>
    <t>1.03.32</t>
  </si>
  <si>
    <t>1.04.05</t>
  </si>
  <si>
    <t>1.04.06</t>
  </si>
  <si>
    <t>1.05.18</t>
  </si>
  <si>
    <t>1.05.40</t>
  </si>
  <si>
    <t>1.05.48</t>
  </si>
  <si>
    <t>1.06.01</t>
  </si>
  <si>
    <t>1.06.04</t>
  </si>
  <si>
    <t>1.06.07</t>
  </si>
  <si>
    <t>1.06.08</t>
  </si>
  <si>
    <t>1.06.19</t>
  </si>
  <si>
    <t>1.06.30</t>
  </si>
  <si>
    <t>1.06.59</t>
  </si>
  <si>
    <t>1.07.01</t>
  </si>
  <si>
    <t>1.07.32</t>
  </si>
  <si>
    <t>1.07.33</t>
  </si>
  <si>
    <t>1.09.06</t>
  </si>
  <si>
    <t>1.09.21</t>
  </si>
  <si>
    <t>1.09.32</t>
  </si>
  <si>
    <t>1.10.16</t>
  </si>
  <si>
    <t>1.10.59</t>
  </si>
  <si>
    <t>1.11.40</t>
  </si>
  <si>
    <t>1.11.57</t>
  </si>
  <si>
    <t>1.12.01</t>
  </si>
  <si>
    <t>1.12.58</t>
  </si>
  <si>
    <t>1.13.01</t>
  </si>
  <si>
    <t>1.13.16</t>
  </si>
  <si>
    <t>1.14.08</t>
  </si>
  <si>
    <t>1.14.30</t>
  </si>
  <si>
    <t>1.14.45</t>
  </si>
  <si>
    <t>1.15.03</t>
  </si>
  <si>
    <t>1.15.07</t>
  </si>
  <si>
    <t>1.15.20</t>
  </si>
  <si>
    <t>1.16.00</t>
  </si>
  <si>
    <t>1.16.02</t>
  </si>
  <si>
    <t>1.17.30</t>
  </si>
  <si>
    <t>1.17.55</t>
  </si>
  <si>
    <t>1.18.29</t>
  </si>
  <si>
    <t>1.18.58</t>
  </si>
  <si>
    <t>1.19.01</t>
  </si>
  <si>
    <t>1.19.31</t>
  </si>
  <si>
    <t>1.19.54</t>
  </si>
  <si>
    <t>1.20.47</t>
  </si>
  <si>
    <t>1.21.01</t>
  </si>
  <si>
    <t>1.21.27</t>
  </si>
  <si>
    <t>1.22.46</t>
  </si>
  <si>
    <t>1.23.20</t>
  </si>
  <si>
    <t>1.23.21</t>
  </si>
  <si>
    <t>1.23.22</t>
  </si>
  <si>
    <t>1.23.23</t>
  </si>
  <si>
    <t>1.23.24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</si>
  <si>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</si>
  <si>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</si>
  <si>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</si>
  <si>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</si>
  <si>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</si>
  <si>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</si>
  <si>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</si>
  <si>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</si>
  <si>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</si>
  <si>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</si>
  <si>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</si>
  <si>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Massimo</t>
  </si>
  <si>
    <t>Nicola</t>
  </si>
  <si>
    <t>Roberto</t>
  </si>
  <si>
    <t>Stefano</t>
  </si>
  <si>
    <t>Giovanni</t>
  </si>
  <si>
    <t>Fabio</t>
  </si>
  <si>
    <t>Daniele</t>
  </si>
  <si>
    <t>De Angelis</t>
  </si>
  <si>
    <t>Andrea</t>
  </si>
  <si>
    <t>Vincenzo</t>
  </si>
  <si>
    <t>Antonio</t>
  </si>
  <si>
    <t>Giorgio</t>
  </si>
  <si>
    <t>Riccardo</t>
  </si>
  <si>
    <t>Maurizio</t>
  </si>
  <si>
    <t>Michelangeli</t>
  </si>
  <si>
    <t>Aurelio</t>
  </si>
  <si>
    <t>Franco</t>
  </si>
  <si>
    <t>Claudio</t>
  </si>
  <si>
    <t>Luigi</t>
  </si>
  <si>
    <t>Ricci</t>
  </si>
  <si>
    <t>Paolo</t>
  </si>
  <si>
    <t>Salvatore</t>
  </si>
  <si>
    <t>Aldo</t>
  </si>
  <si>
    <t>Patrizia</t>
  </si>
  <si>
    <t>Ferranti</t>
  </si>
  <si>
    <t>Giuseppe</t>
  </si>
  <si>
    <t>Marcello</t>
  </si>
  <si>
    <t>Alessandro</t>
  </si>
  <si>
    <t>Mauro</t>
  </si>
  <si>
    <t>Guerrini</t>
  </si>
  <si>
    <t>Sacchi</t>
  </si>
  <si>
    <t>Cesarini</t>
  </si>
  <si>
    <t>Susanna</t>
  </si>
  <si>
    <t>Bobo'</t>
  </si>
  <si>
    <t>Severino</t>
  </si>
  <si>
    <t>Mangione</t>
  </si>
  <si>
    <t>Rita</t>
  </si>
  <si>
    <t>Duo</t>
  </si>
  <si>
    <t>Elmes</t>
  </si>
  <si>
    <t>M35</t>
  </si>
  <si>
    <t>M60</t>
  </si>
  <si>
    <t>M40</t>
  </si>
  <si>
    <t>M50</t>
  </si>
  <si>
    <t>M45</t>
  </si>
  <si>
    <t>M55</t>
  </si>
  <si>
    <t>Asd Spirito Trail</t>
  </si>
  <si>
    <t>A.S.D. Podistica Solidarietà</t>
  </si>
  <si>
    <t>Sandro</t>
  </si>
  <si>
    <t>Marco</t>
  </si>
  <si>
    <t>Carlo</t>
  </si>
  <si>
    <t>Marsili</t>
  </si>
  <si>
    <t>Pasqualini</t>
  </si>
  <si>
    <t>Enzo</t>
  </si>
  <si>
    <t>Battistelli</t>
  </si>
  <si>
    <t>Liviano</t>
  </si>
  <si>
    <t>Felicetto</t>
  </si>
  <si>
    <t>Camertoni</t>
  </si>
  <si>
    <t>De Santis</t>
  </si>
  <si>
    <t>Maria Paola</t>
  </si>
  <si>
    <t>Talone</t>
  </si>
  <si>
    <t>Davide</t>
  </si>
  <si>
    <t>Totale complessivo</t>
  </si>
  <si>
    <t>Somma di x</t>
  </si>
  <si>
    <t>Totale</t>
  </si>
  <si>
    <t>Coccia</t>
  </si>
  <si>
    <t>Vignola</t>
  </si>
  <si>
    <t>Cristiana</t>
  </si>
  <si>
    <t>Eleonora</t>
  </si>
  <si>
    <t>Andolfi</t>
  </si>
  <si>
    <t>Armando</t>
  </si>
  <si>
    <t>Resplandy</t>
  </si>
  <si>
    <t>Ghislaine</t>
  </si>
  <si>
    <t>Filipponi</t>
  </si>
  <si>
    <t>Roberta</t>
  </si>
  <si>
    <t>Finocchi</t>
  </si>
  <si>
    <t>Giancarlo</t>
  </si>
  <si>
    <t>Di Pastena</t>
  </si>
  <si>
    <t>Francesca</t>
  </si>
  <si>
    <t>Emanuele</t>
  </si>
  <si>
    <t>Todi</t>
  </si>
  <si>
    <t>Luciano</t>
  </si>
  <si>
    <t>Foligni</t>
  </si>
  <si>
    <t>Alessia</t>
  </si>
  <si>
    <t>Cugini</t>
  </si>
  <si>
    <t>Antonella</t>
  </si>
  <si>
    <t>Adanti</t>
  </si>
  <si>
    <t>Emiliano</t>
  </si>
  <si>
    <t>Ceccotti</t>
  </si>
  <si>
    <t>Rinaldo</t>
  </si>
  <si>
    <t>Costa Carbonari</t>
  </si>
  <si>
    <t>Sarcinella</t>
  </si>
  <si>
    <t>Achille</t>
  </si>
  <si>
    <t>Sdruscia</t>
  </si>
  <si>
    <t>Indipendente</t>
  </si>
  <si>
    <t>Amat</t>
  </si>
  <si>
    <t>D'angio</t>
  </si>
  <si>
    <t>Danese</t>
  </si>
  <si>
    <t>Margherita</t>
  </si>
  <si>
    <t>Sforza</t>
  </si>
  <si>
    <t>Max</t>
  </si>
  <si>
    <t>Pasquale</t>
  </si>
  <si>
    <t>La Monica</t>
  </si>
  <si>
    <t>Augusto</t>
  </si>
  <si>
    <t>Raso</t>
  </si>
  <si>
    <t>Castellani</t>
  </si>
  <si>
    <t>Lamberto</t>
  </si>
  <si>
    <t>Carletti</t>
  </si>
  <si>
    <t>Franceschi</t>
  </si>
  <si>
    <t>Pona</t>
  </si>
  <si>
    <t>Di Cesare</t>
  </si>
  <si>
    <t>Cecili</t>
  </si>
  <si>
    <t>A.s. Roma Road R.club</t>
  </si>
  <si>
    <t>A.s.amatori Castelfusano</t>
  </si>
  <si>
    <t>Atl. Tusculum</t>
  </si>
  <si>
    <t>Atl. Amatori Velletri</t>
  </si>
  <si>
    <t>Opoa Team Running</t>
  </si>
  <si>
    <t>Astra - A.s. Trastevere</t>
  </si>
  <si>
    <t>Club Atl. Centrale</t>
  </si>
  <si>
    <t>G.p. Persomil</t>
  </si>
  <si>
    <t>A.s. Mediterranea</t>
  </si>
  <si>
    <t>Asd Anguillara</t>
  </si>
  <si>
    <t>G.s. Cat Sport Roma</t>
  </si>
  <si>
    <t>Asd Parkstrail</t>
  </si>
  <si>
    <t>Dop. Atac Marathon Club</t>
  </si>
  <si>
    <t>Spirito Trail</t>
  </si>
  <si>
    <t>Ass.dilettante Podistica T..</t>
  </si>
  <si>
    <t>G.s. Bancari Romani</t>
  </si>
  <si>
    <t>Asd Enea</t>
  </si>
  <si>
    <t>Germoni</t>
  </si>
  <si>
    <t>Gruppo Cremisi</t>
  </si>
  <si>
    <t>G.s. K42 Gan Ass. Roma</t>
  </si>
  <si>
    <t>Ghermezian</t>
  </si>
  <si>
    <t>Romano Ramin</t>
  </si>
  <si>
    <t>Due Ponti Srl</t>
  </si>
  <si>
    <t>Potito'</t>
  </si>
  <si>
    <t>Florio</t>
  </si>
  <si>
    <t>Morlupo Asterix Uisp</t>
  </si>
  <si>
    <t>Tonchi</t>
  </si>
  <si>
    <t>Chessa</t>
  </si>
  <si>
    <t>Riccobono</t>
  </si>
  <si>
    <t>Tiburzi</t>
  </si>
  <si>
    <t>A.s. Atl. Arca Enel Roma</t>
  </si>
  <si>
    <t>Checherita</t>
  </si>
  <si>
    <t>Franchi</t>
  </si>
  <si>
    <t>La Notte</t>
  </si>
  <si>
    <t>Cusangua Caisalentin</t>
  </si>
  <si>
    <t>Nelly</t>
  </si>
  <si>
    <t>Minasi</t>
  </si>
  <si>
    <t>Cresca</t>
  </si>
  <si>
    <t>Balsani</t>
  </si>
  <si>
    <t>Anna Baby Runner Civitav.</t>
  </si>
  <si>
    <t>Pace</t>
  </si>
  <si>
    <t>Ian Richard</t>
  </si>
  <si>
    <t>F45/54</t>
  </si>
  <si>
    <t>Scialanga</t>
  </si>
  <si>
    <t>Atletica Fiano</t>
  </si>
  <si>
    <t>Ronchetti</t>
  </si>
  <si>
    <t>Natalino</t>
  </si>
  <si>
    <t>F35/44</t>
  </si>
  <si>
    <t>Notarinicola</t>
  </si>
  <si>
    <t>Calogero</t>
  </si>
  <si>
    <t>Amatori Atl. Pomezia</t>
  </si>
  <si>
    <t>Del Negro</t>
  </si>
  <si>
    <t>Minafra</t>
  </si>
  <si>
    <t>I.p.z.s.</t>
  </si>
  <si>
    <t>Passeggeri</t>
  </si>
  <si>
    <t>Kurschinski</t>
  </si>
  <si>
    <t>F55/64</t>
  </si>
  <si>
    <t>Di Vita</t>
  </si>
  <si>
    <t>A.di. Tsf</t>
  </si>
  <si>
    <t>Foglia Manzillo</t>
  </si>
  <si>
    <t>Di Mario</t>
  </si>
  <si>
    <t>Santini</t>
  </si>
  <si>
    <t>Atl. Uisp Monterotondo</t>
  </si>
  <si>
    <t>Panico</t>
  </si>
  <si>
    <t>Zedde</t>
  </si>
  <si>
    <t>G.s. Faleria</t>
  </si>
  <si>
    <t>Guillorit</t>
  </si>
  <si>
    <t>Catherine</t>
  </si>
  <si>
    <t>Pol.pegaso</t>
  </si>
  <si>
    <t>Borfecchia</t>
  </si>
  <si>
    <t>Flavio</t>
  </si>
  <si>
    <t>A.s. Roma Athletic Runners</t>
  </si>
  <si>
    <t>D'aiuto</t>
  </si>
  <si>
    <t>Eugenio Paolo</t>
  </si>
  <si>
    <t>Brogi</t>
  </si>
  <si>
    <t>M65 E Oltr</t>
  </si>
  <si>
    <t>Tagarelli</t>
  </si>
  <si>
    <t>Monica</t>
  </si>
  <si>
    <t>Scarabotto</t>
  </si>
  <si>
    <t>Savino</t>
  </si>
  <si>
    <t>Silvia</t>
  </si>
  <si>
    <t>D'antonio</t>
  </si>
  <si>
    <t>Poggio</t>
  </si>
  <si>
    <t>Nr</t>
  </si>
  <si>
    <t>Giannini</t>
  </si>
  <si>
    <t>Maria Rosa</t>
  </si>
  <si>
    <t>Demofonti</t>
  </si>
  <si>
    <t>Loretta</t>
  </si>
  <si>
    <t>Angioni</t>
  </si>
  <si>
    <t>Bonaria</t>
  </si>
  <si>
    <t>F65 E Oltr</t>
  </si>
  <si>
    <t>Cesano Urban Trail</t>
  </si>
  <si>
    <t>Cesano (RM) Italia - Domenica 29/03/2009</t>
  </si>
  <si>
    <t>0.58.14</t>
  </si>
  <si>
    <t>0.58.30</t>
  </si>
  <si>
    <t>0.58.33</t>
  </si>
  <si>
    <t>0.58.38</t>
  </si>
  <si>
    <t>0.59.05</t>
  </si>
  <si>
    <t>0.59.10</t>
  </si>
  <si>
    <t>0.59.22</t>
  </si>
  <si>
    <t>1.00.01</t>
  </si>
  <si>
    <t>1.00.12</t>
  </si>
  <si>
    <t>1.01.08</t>
  </si>
  <si>
    <t>1.01.30</t>
  </si>
  <si>
    <t>1.01.40</t>
  </si>
  <si>
    <t>1.01.44</t>
  </si>
  <si>
    <t>1.02.04</t>
  </si>
  <si>
    <t>1.02.14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</si>
</sst>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21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  <xf numFmtId="21" fontId="0" fillId="0" borderId="3" xfId="0" applyNumberFormat="1" applyFont="1" applyBorder="1" applyAlignment="1" quotePrefix="1">
      <alignment horizontal="center" vertical="center" wrapText="1"/>
    </xf>
    <xf numFmtId="21" fontId="0" fillId="0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 quotePrefix="1">
      <alignment horizontal="center" vertical="center" wrapText="1"/>
    </xf>
    <xf numFmtId="21" fontId="14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21" fontId="14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89" sheet="Individuale"/>
  </cacheSource>
  <cacheFields count="10">
    <cacheField name="Pos">
      <sharedItems containsSemiMixedTypes="0" containsString="0" containsMixedTypes="0" containsNumber="1" containsInteger="1"/>
    </cacheField>
    <cacheField name="Cognome">
      <sharedItems containsMixedTypes="0"/>
    </cacheField>
    <cacheField name="Nome">
      <sharedItems containsMixedTypes="0"/>
    </cacheField>
    <cacheField name="Cat.">
      <sharedItems containsMixedTypes="0" count="12">
        <s v="M35"/>
        <s v="Amat"/>
        <s v="M50"/>
        <s v="M40"/>
        <s v="M45"/>
        <s v="M55"/>
        <s v="M60"/>
        <s v="F45/54"/>
        <s v="F35/44"/>
        <s v="F55/64"/>
        <s v="M65 E Oltr"/>
        <s v="F65 E Oltr"/>
      </sharedItems>
    </cacheField>
    <cacheField name="Societ?">
      <sharedItems containsMixedTypes="0" count="34">
        <s v="Asd Anguillara"/>
        <s v="Gruppo Cremisi"/>
        <s v="A.s. Roma Road R.club"/>
        <s v="G.s. K42 Gan Ass. Roma"/>
        <s v="Due Ponti Srl"/>
        <s v="G.p. Persomil"/>
        <s v="Indipendente"/>
        <s v="Morlupo Asterix Uisp"/>
        <s v="A.S.D. Podistica Solidarietà"/>
        <s v="Club Atl. Centrale"/>
        <s v="Atl. Tusculum"/>
        <s v="A.s. Atl. Arca Enel Roma"/>
        <s v="G.s. Cat Sport Roma"/>
        <s v="Asd Parkstrail"/>
        <s v="Asd Enea"/>
        <s v="Ass.dilettante Podistica T.."/>
        <s v="Anna Baby Runner Civitav."/>
        <s v="A.s.amatori Castelfusano"/>
        <s v="Atl. Amatori Velletri"/>
        <s v="Atletica Fiano"/>
        <s v="Dop. Atac Marathon Club"/>
        <s v="Opoa Team Running"/>
        <s v="Amatori Atl. Pomezia"/>
        <s v="I.p.z.s."/>
        <s v="G.s. Bancari Romani"/>
        <s v="Astra - A.s. Trastevere"/>
        <s v="Spirito Trail"/>
        <s v="A.di. Tsf"/>
        <s v="Asd Spirito Trail"/>
        <s v="Atl. Uisp Monterotondo"/>
        <s v="G.s. Faleria"/>
        <s v="Pol.pegaso"/>
        <s v="A.s. Roma Athletic Runners"/>
        <s v="A.s. Mediterranea"/>
      </sharedItems>
    </cacheField>
    <cacheField name="Tempo ufficiale">
      <sharedItems containsDate="1" containsMixedTypes="1"/>
    </cacheField>
    <cacheField name="Velocit?">
      <sharedItems containsDate="1" containsMixedTypes="1"/>
    </cacheField>
    <cacheField name="Distanza uff. dal 1? classificato">
      <sharedItems containsSemiMixedTypes="0" containsNonDate="0" containsDate="1" containsString="0" containsMixedTypes="0"/>
    </cacheField>
    <cacheField name="Distanza uff. dal 1? di categoria">
      <sharedItems containsSemiMixedTypes="0" containsNonDate="0" containsDate="1" containsString="0" containsMixedTypes="0"/>
    </cacheField>
    <cacheField name="x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7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39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5">
        <item x="27"/>
        <item x="11"/>
        <item x="33"/>
        <item x="32"/>
        <item x="2"/>
        <item x="17"/>
        <item x="8"/>
        <item x="22"/>
        <item x="16"/>
        <item x="0"/>
        <item x="14"/>
        <item x="13"/>
        <item x="28"/>
        <item x="15"/>
        <item x="25"/>
        <item x="18"/>
        <item x="10"/>
        <item x="29"/>
        <item x="19"/>
        <item x="9"/>
        <item x="20"/>
        <item x="4"/>
        <item x="5"/>
        <item x="24"/>
        <item x="12"/>
        <item x="30"/>
        <item x="3"/>
        <item x="1"/>
        <item x="23"/>
        <item x="6"/>
        <item x="7"/>
        <item x="21"/>
        <item x="31"/>
        <item x="2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4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omma di x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9"/>
  <sheetViews>
    <sheetView workbookViewId="0" topLeftCell="A1">
      <selection activeCell="A5" sqref="A5:B38"/>
    </sheetView>
  </sheetViews>
  <sheetFormatPr defaultColWidth="9.140625" defaultRowHeight="12.75"/>
  <cols>
    <col min="1" max="1" width="24.57421875" style="0" bestFit="1" customWidth="1"/>
    <col min="2" max="2" width="6.00390625" style="0" bestFit="1" customWidth="1"/>
  </cols>
  <sheetData>
    <row r="3" spans="1:2" ht="12.75">
      <c r="A3" s="49" t="s">
        <v>125</v>
      </c>
      <c r="B3" s="52"/>
    </row>
    <row r="4" spans="1:2" ht="12.75">
      <c r="A4" s="49" t="s">
        <v>57</v>
      </c>
      <c r="B4" s="52" t="s">
        <v>126</v>
      </c>
    </row>
    <row r="5" spans="1:2" ht="12.75">
      <c r="A5" s="48" t="s">
        <v>232</v>
      </c>
      <c r="B5" s="53">
        <v>1</v>
      </c>
    </row>
    <row r="6" spans="1:2" ht="12.75">
      <c r="A6" s="50" t="s">
        <v>204</v>
      </c>
      <c r="B6" s="54">
        <v>1</v>
      </c>
    </row>
    <row r="7" spans="1:2" ht="12.75">
      <c r="A7" s="50" t="s">
        <v>182</v>
      </c>
      <c r="B7" s="54">
        <v>1</v>
      </c>
    </row>
    <row r="8" spans="1:2" ht="12.75">
      <c r="A8" s="50" t="s">
        <v>245</v>
      </c>
      <c r="B8" s="54">
        <v>1</v>
      </c>
    </row>
    <row r="9" spans="1:2" ht="12.75">
      <c r="A9" s="50" t="s">
        <v>174</v>
      </c>
      <c r="B9" s="54">
        <v>12</v>
      </c>
    </row>
    <row r="10" spans="1:2" ht="12.75">
      <c r="A10" s="50" t="s">
        <v>175</v>
      </c>
      <c r="B10" s="54">
        <v>3</v>
      </c>
    </row>
    <row r="11" spans="1:2" ht="12.75">
      <c r="A11" s="50" t="s">
        <v>109</v>
      </c>
      <c r="B11" s="54">
        <v>8</v>
      </c>
    </row>
    <row r="12" spans="1:2" ht="12.75">
      <c r="A12" s="50" t="s">
        <v>224</v>
      </c>
      <c r="B12" s="54">
        <v>1</v>
      </c>
    </row>
    <row r="13" spans="1:2" ht="12.75">
      <c r="A13" s="50" t="s">
        <v>213</v>
      </c>
      <c r="B13" s="54">
        <v>1</v>
      </c>
    </row>
    <row r="14" spans="1:2" ht="12.75">
      <c r="A14" s="50" t="s">
        <v>183</v>
      </c>
      <c r="B14" s="54">
        <v>7</v>
      </c>
    </row>
    <row r="15" spans="1:2" ht="12.75">
      <c r="A15" s="50" t="s">
        <v>190</v>
      </c>
      <c r="B15" s="54">
        <v>9</v>
      </c>
    </row>
    <row r="16" spans="1:2" ht="12.75">
      <c r="A16" s="50" t="s">
        <v>185</v>
      </c>
      <c r="B16" s="54">
        <v>1</v>
      </c>
    </row>
    <row r="17" spans="1:2" ht="12.75">
      <c r="A17" s="50" t="s">
        <v>108</v>
      </c>
      <c r="B17" s="54">
        <v>1</v>
      </c>
    </row>
    <row r="18" spans="1:2" ht="12.75">
      <c r="A18" s="50" t="s">
        <v>188</v>
      </c>
      <c r="B18" s="54">
        <v>2</v>
      </c>
    </row>
    <row r="19" spans="1:2" ht="12.75">
      <c r="A19" s="50" t="s">
        <v>179</v>
      </c>
      <c r="B19" s="54">
        <v>1</v>
      </c>
    </row>
    <row r="20" spans="1:2" ht="12.75">
      <c r="A20" s="50" t="s">
        <v>177</v>
      </c>
      <c r="B20" s="54">
        <v>2</v>
      </c>
    </row>
    <row r="21" spans="1:2" ht="12.75">
      <c r="A21" s="50" t="s">
        <v>176</v>
      </c>
      <c r="B21" s="54">
        <v>3</v>
      </c>
    </row>
    <row r="22" spans="1:2" ht="12.75">
      <c r="A22" s="50" t="s">
        <v>236</v>
      </c>
      <c r="B22" s="54">
        <v>1</v>
      </c>
    </row>
    <row r="23" spans="1:2" ht="12.75">
      <c r="A23" s="50" t="s">
        <v>218</v>
      </c>
      <c r="B23" s="54">
        <v>3</v>
      </c>
    </row>
    <row r="24" spans="1:2" ht="12.75">
      <c r="A24" s="50" t="s">
        <v>180</v>
      </c>
      <c r="B24" s="54">
        <v>1</v>
      </c>
    </row>
    <row r="25" spans="1:2" ht="12.75">
      <c r="A25" s="50" t="s">
        <v>186</v>
      </c>
      <c r="B25" s="54">
        <v>1</v>
      </c>
    </row>
    <row r="26" spans="1:2" ht="12.75">
      <c r="A26" s="50" t="s">
        <v>196</v>
      </c>
      <c r="B26" s="54">
        <v>6</v>
      </c>
    </row>
    <row r="27" spans="1:2" ht="12.75">
      <c r="A27" s="50" t="s">
        <v>181</v>
      </c>
      <c r="B27" s="54">
        <v>1</v>
      </c>
    </row>
    <row r="28" spans="1:2" ht="12.75">
      <c r="A28" s="50" t="s">
        <v>189</v>
      </c>
      <c r="B28" s="54">
        <v>2</v>
      </c>
    </row>
    <row r="29" spans="1:2" ht="12.75">
      <c r="A29" s="50" t="s">
        <v>184</v>
      </c>
      <c r="B29" s="54">
        <v>2</v>
      </c>
    </row>
    <row r="30" spans="1:2" ht="12.75">
      <c r="A30" s="50" t="s">
        <v>239</v>
      </c>
      <c r="B30" s="54">
        <v>2</v>
      </c>
    </row>
    <row r="31" spans="1:2" ht="12.75">
      <c r="A31" s="50" t="s">
        <v>193</v>
      </c>
      <c r="B31" s="54">
        <v>1</v>
      </c>
    </row>
    <row r="32" spans="1:2" ht="12.75">
      <c r="A32" s="50" t="s">
        <v>192</v>
      </c>
      <c r="B32" s="54">
        <v>1</v>
      </c>
    </row>
    <row r="33" spans="1:2" ht="12.75">
      <c r="A33" s="50" t="s">
        <v>227</v>
      </c>
      <c r="B33" s="54">
        <v>3</v>
      </c>
    </row>
    <row r="34" spans="1:2" ht="12.75">
      <c r="A34" s="50" t="s">
        <v>156</v>
      </c>
      <c r="B34" s="54">
        <v>2</v>
      </c>
    </row>
    <row r="35" spans="1:2" ht="12.75">
      <c r="A35" s="50" t="s">
        <v>199</v>
      </c>
      <c r="B35" s="54">
        <v>1</v>
      </c>
    </row>
    <row r="36" spans="1:2" ht="12.75">
      <c r="A36" s="50" t="s">
        <v>178</v>
      </c>
      <c r="B36" s="54">
        <v>2</v>
      </c>
    </row>
    <row r="37" spans="1:2" ht="12.75">
      <c r="A37" s="50" t="s">
        <v>242</v>
      </c>
      <c r="B37" s="54">
        <v>1</v>
      </c>
    </row>
    <row r="38" spans="1:2" ht="12.75">
      <c r="A38" s="50" t="s">
        <v>187</v>
      </c>
      <c r="B38" s="54">
        <v>1</v>
      </c>
    </row>
    <row r="39" spans="1:2" ht="12.75">
      <c r="A39" s="51" t="s">
        <v>124</v>
      </c>
      <c r="B39" s="55">
        <v>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265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266</v>
      </c>
      <c r="B2" s="40"/>
      <c r="C2" s="40"/>
      <c r="D2" s="40"/>
      <c r="E2" s="40"/>
      <c r="F2" s="40"/>
      <c r="G2" s="41"/>
      <c r="H2" s="6" t="s">
        <v>52</v>
      </c>
      <c r="I2" s="7">
        <v>11.5</v>
      </c>
    </row>
    <row r="3" spans="1:9" ht="37.5" customHeight="1" thickBot="1">
      <c r="A3" s="17" t="s">
        <v>53</v>
      </c>
      <c r="B3" s="10" t="s">
        <v>54</v>
      </c>
      <c r="C3" s="11" t="s">
        <v>55</v>
      </c>
      <c r="D3" s="11" t="s">
        <v>56</v>
      </c>
      <c r="E3" s="12" t="s">
        <v>57</v>
      </c>
      <c r="F3" s="13" t="s">
        <v>58</v>
      </c>
      <c r="G3" s="13" t="s">
        <v>59</v>
      </c>
      <c r="H3" s="13" t="s">
        <v>60</v>
      </c>
      <c r="I3" s="14" t="s">
        <v>61</v>
      </c>
    </row>
    <row r="4" spans="1:9" s="1" customFormat="1" ht="15" customHeight="1">
      <c r="A4" s="23">
        <v>1</v>
      </c>
      <c r="B4" s="58" t="s">
        <v>191</v>
      </c>
      <c r="C4" s="58" t="s">
        <v>90</v>
      </c>
      <c r="D4" s="59" t="s">
        <v>102</v>
      </c>
      <c r="E4" s="58" t="s">
        <v>183</v>
      </c>
      <c r="F4" s="62">
        <v>0.03622685185185185</v>
      </c>
      <c r="G4" s="31" t="str">
        <f aca="true" t="shared" si="0" ref="G4:G67">TEXT(INT((HOUR(F4)*3600+MINUTE(F4)*60+SECOND(F4))/$I$2/60),"0")&amp;"."&amp;TEXT(MOD((HOUR(F4)*3600+MINUTE(F4)*60+SECOND(F4))/$I$2,60),"00")&amp;"/km"</f>
        <v>4.32/km</v>
      </c>
      <c r="H4" s="32">
        <f aca="true" t="shared" si="1" ref="H4:H31">F4-$F$4</f>
        <v>0</v>
      </c>
      <c r="I4" s="32">
        <f>F4-INDEX($F$4:$F$352,MATCH(D4,$D$4:$D$352,0))</f>
        <v>0</v>
      </c>
    </row>
    <row r="5" spans="1:9" s="1" customFormat="1" ht="15" customHeight="1">
      <c r="A5" s="18">
        <v>2</v>
      </c>
      <c r="B5" s="60" t="s">
        <v>159</v>
      </c>
      <c r="C5" s="60" t="s">
        <v>67</v>
      </c>
      <c r="D5" s="61" t="s">
        <v>157</v>
      </c>
      <c r="E5" s="60" t="s">
        <v>192</v>
      </c>
      <c r="F5" s="65">
        <v>0.036585648148148145</v>
      </c>
      <c r="G5" s="33" t="str">
        <f t="shared" si="0"/>
        <v>4.35/km</v>
      </c>
      <c r="H5" s="34">
        <f t="shared" si="1"/>
        <v>0.00035879629629629456</v>
      </c>
      <c r="I5" s="34">
        <f>F5-INDEX($F$4:$F$352,MATCH(D5,$D$4:$D$352,0))</f>
        <v>0</v>
      </c>
    </row>
    <row r="6" spans="1:9" s="1" customFormat="1" ht="15" customHeight="1">
      <c r="A6" s="18">
        <v>3</v>
      </c>
      <c r="B6" s="60" t="s">
        <v>158</v>
      </c>
      <c r="C6" s="60" t="s">
        <v>141</v>
      </c>
      <c r="D6" s="61" t="s">
        <v>157</v>
      </c>
      <c r="E6" s="60" t="s">
        <v>174</v>
      </c>
      <c r="F6" s="65">
        <v>0.03703703703703704</v>
      </c>
      <c r="G6" s="33" t="str">
        <f t="shared" si="0"/>
        <v>4.38/km</v>
      </c>
      <c r="H6" s="34">
        <f t="shared" si="1"/>
        <v>0.0008101851851851916</v>
      </c>
      <c r="I6" s="34">
        <f>F6-INDEX($F$4:$F$352,MATCH(D6,$D$4:$D$352,0))</f>
        <v>0.000451388888888897</v>
      </c>
    </row>
    <row r="7" spans="1:9" s="1" customFormat="1" ht="15" customHeight="1">
      <c r="A7" s="18">
        <v>4</v>
      </c>
      <c r="B7" s="60" t="s">
        <v>70</v>
      </c>
      <c r="C7" s="60" t="s">
        <v>68</v>
      </c>
      <c r="D7" s="61" t="s">
        <v>105</v>
      </c>
      <c r="E7" s="60" t="s">
        <v>193</v>
      </c>
      <c r="F7" s="65">
        <v>0.040046296296296295</v>
      </c>
      <c r="G7" s="33" t="str">
        <f t="shared" si="0"/>
        <v>5.01/km</v>
      </c>
      <c r="H7" s="34">
        <f t="shared" si="1"/>
        <v>0.0038194444444444448</v>
      </c>
      <c r="I7" s="34">
        <f>F7-INDEX($F$4:$F$352,MATCH(D7,$D$4:$D$352,0))</f>
        <v>0</v>
      </c>
    </row>
    <row r="8" spans="1:9" s="1" customFormat="1" ht="15" customHeight="1">
      <c r="A8" s="18">
        <v>5</v>
      </c>
      <c r="B8" s="60" t="s">
        <v>194</v>
      </c>
      <c r="C8" s="60" t="s">
        <v>195</v>
      </c>
      <c r="D8" s="61" t="s">
        <v>104</v>
      </c>
      <c r="E8" s="60" t="s">
        <v>196</v>
      </c>
      <c r="F8" s="65">
        <v>0.04028935185185185</v>
      </c>
      <c r="G8" s="33" t="str">
        <f t="shared" si="0"/>
        <v>5.03/km</v>
      </c>
      <c r="H8" s="34">
        <f t="shared" si="1"/>
        <v>0.004062499999999997</v>
      </c>
      <c r="I8" s="34">
        <f>F8-INDEX($F$4:$F$352,MATCH(D8,$D$4:$D$352,0))</f>
        <v>0</v>
      </c>
    </row>
    <row r="9" spans="1:9" s="1" customFormat="1" ht="15" customHeight="1">
      <c r="A9" s="18">
        <v>6</v>
      </c>
      <c r="B9" s="60" t="s">
        <v>197</v>
      </c>
      <c r="C9" s="60" t="s">
        <v>163</v>
      </c>
      <c r="D9" s="61" t="s">
        <v>104</v>
      </c>
      <c r="E9" s="60" t="s">
        <v>181</v>
      </c>
      <c r="F9" s="65">
        <v>0.04040509259259259</v>
      </c>
      <c r="G9" s="33" t="str">
        <f t="shared" si="0"/>
        <v>5.04/km</v>
      </c>
      <c r="H9" s="34">
        <f t="shared" si="1"/>
        <v>0.004178240740740739</v>
      </c>
      <c r="I9" s="34">
        <f>F9-INDEX($F$4:$F$352,MATCH(D9,$D$4:$D$352,0))</f>
        <v>0.00011574074074074264</v>
      </c>
    </row>
    <row r="10" spans="1:9" s="1" customFormat="1" ht="15" customHeight="1">
      <c r="A10" s="18">
        <v>7</v>
      </c>
      <c r="B10" s="60" t="s">
        <v>161</v>
      </c>
      <c r="C10" s="60" t="s">
        <v>162</v>
      </c>
      <c r="D10" s="61" t="s">
        <v>105</v>
      </c>
      <c r="E10" s="60" t="s">
        <v>156</v>
      </c>
      <c r="F10" s="64" t="s">
        <v>267</v>
      </c>
      <c r="G10" s="33" t="str">
        <f t="shared" si="0"/>
        <v>5.04/km</v>
      </c>
      <c r="H10" s="34">
        <f t="shared" si="1"/>
        <v>0.004212962962962967</v>
      </c>
      <c r="I10" s="34">
        <f>F10-INDEX($F$4:$F$352,MATCH(D10,$D$4:$D$352,0))</f>
        <v>0.0003935185185185222</v>
      </c>
    </row>
    <row r="11" spans="1:9" s="1" customFormat="1" ht="15" customHeight="1">
      <c r="A11" s="18">
        <v>8</v>
      </c>
      <c r="B11" s="60" t="s">
        <v>198</v>
      </c>
      <c r="C11" s="60" t="s">
        <v>67</v>
      </c>
      <c r="D11" s="61" t="s">
        <v>105</v>
      </c>
      <c r="E11" s="60" t="s">
        <v>199</v>
      </c>
      <c r="F11" s="64" t="s">
        <v>268</v>
      </c>
      <c r="G11" s="33" t="str">
        <f t="shared" si="0"/>
        <v>5.05/km</v>
      </c>
      <c r="H11" s="34">
        <f t="shared" si="1"/>
        <v>0.004398148148148151</v>
      </c>
      <c r="I11" s="34">
        <f>F11-INDEX($F$4:$F$352,MATCH(D11,$D$4:$D$352,0))</f>
        <v>0.0005787037037037063</v>
      </c>
    </row>
    <row r="12" spans="1:9" s="1" customFormat="1" ht="15" customHeight="1">
      <c r="A12" s="24">
        <v>9</v>
      </c>
      <c r="B12" s="56" t="s">
        <v>200</v>
      </c>
      <c r="C12" s="56" t="s">
        <v>66</v>
      </c>
      <c r="D12" s="57" t="s">
        <v>106</v>
      </c>
      <c r="E12" s="56" t="s">
        <v>109</v>
      </c>
      <c r="F12" s="67" t="s">
        <v>269</v>
      </c>
      <c r="G12" s="35" t="str">
        <f t="shared" si="0"/>
        <v>5.05/km</v>
      </c>
      <c r="H12" s="36">
        <f t="shared" si="1"/>
        <v>0.004432870370370372</v>
      </c>
      <c r="I12" s="36">
        <f>F12-INDEX($F$4:$F$352,MATCH(D12,$D$4:$D$352,0))</f>
        <v>0</v>
      </c>
    </row>
    <row r="13" spans="1:9" s="1" customFormat="1" ht="15" customHeight="1">
      <c r="A13" s="18">
        <v>10</v>
      </c>
      <c r="B13" s="60" t="s">
        <v>161</v>
      </c>
      <c r="C13" s="60" t="s">
        <v>80</v>
      </c>
      <c r="D13" s="61" t="s">
        <v>104</v>
      </c>
      <c r="E13" s="60" t="s">
        <v>156</v>
      </c>
      <c r="F13" s="64" t="s">
        <v>270</v>
      </c>
      <c r="G13" s="33" t="str">
        <f t="shared" si="0"/>
        <v>5.06/km</v>
      </c>
      <c r="H13" s="34">
        <f t="shared" si="1"/>
        <v>0.00449074074074074</v>
      </c>
      <c r="I13" s="34">
        <f>F13-INDEX($F$4:$F$352,MATCH(D13,$D$4:$D$352,0))</f>
        <v>0.0004282407407407429</v>
      </c>
    </row>
    <row r="14" spans="1:9" s="1" customFormat="1" ht="15" customHeight="1">
      <c r="A14" s="18">
        <v>11</v>
      </c>
      <c r="B14" s="60" t="s">
        <v>201</v>
      </c>
      <c r="C14" s="60" t="s">
        <v>83</v>
      </c>
      <c r="D14" s="61" t="s">
        <v>104</v>
      </c>
      <c r="E14" s="60" t="s">
        <v>180</v>
      </c>
      <c r="F14" s="63">
        <v>0.040983796296296296</v>
      </c>
      <c r="G14" s="33" t="str">
        <f t="shared" si="0"/>
        <v>5.08/km</v>
      </c>
      <c r="H14" s="34">
        <f t="shared" si="1"/>
        <v>0.004756944444444446</v>
      </c>
      <c r="I14" s="34">
        <f>F14-INDEX($F$4:$F$352,MATCH(D14,$D$4:$D$352,0))</f>
        <v>0.0006944444444444489</v>
      </c>
    </row>
    <row r="15" spans="1:9" s="1" customFormat="1" ht="15" customHeight="1">
      <c r="A15" s="18">
        <v>12</v>
      </c>
      <c r="B15" s="60" t="s">
        <v>202</v>
      </c>
      <c r="C15" s="60" t="s">
        <v>68</v>
      </c>
      <c r="D15" s="61" t="s">
        <v>106</v>
      </c>
      <c r="E15" s="60" t="s">
        <v>196</v>
      </c>
      <c r="F15" s="64" t="s">
        <v>271</v>
      </c>
      <c r="G15" s="33" t="str">
        <f t="shared" si="0"/>
        <v>5.08/km</v>
      </c>
      <c r="H15" s="34">
        <f t="shared" si="1"/>
        <v>0.004803240740740747</v>
      </c>
      <c r="I15" s="34">
        <f>F15-INDEX($F$4:$F$352,MATCH(D15,$D$4:$D$352,0))</f>
        <v>0.00037037037037037507</v>
      </c>
    </row>
    <row r="16" spans="1:9" s="1" customFormat="1" ht="15" customHeight="1">
      <c r="A16" s="18">
        <v>13</v>
      </c>
      <c r="B16" s="60" t="s">
        <v>100</v>
      </c>
      <c r="C16" s="60" t="s">
        <v>101</v>
      </c>
      <c r="D16" s="61" t="s">
        <v>102</v>
      </c>
      <c r="E16" s="60" t="s">
        <v>176</v>
      </c>
      <c r="F16" s="64" t="s">
        <v>272</v>
      </c>
      <c r="G16" s="33" t="str">
        <f t="shared" si="0"/>
        <v>5.09/km</v>
      </c>
      <c r="H16" s="34">
        <f t="shared" si="1"/>
        <v>0.004861111111111108</v>
      </c>
      <c r="I16" s="34">
        <f>F16-INDEX($F$4:$F$352,MATCH(D16,$D$4:$D$352,0))</f>
        <v>0.004861111111111108</v>
      </c>
    </row>
    <row r="17" spans="1:9" s="1" customFormat="1" ht="15" customHeight="1">
      <c r="A17" s="18">
        <v>14</v>
      </c>
      <c r="B17" s="60" t="s">
        <v>203</v>
      </c>
      <c r="C17" s="60" t="s">
        <v>97</v>
      </c>
      <c r="D17" s="61" t="s">
        <v>105</v>
      </c>
      <c r="E17" s="60" t="s">
        <v>204</v>
      </c>
      <c r="F17" s="64" t="s">
        <v>273</v>
      </c>
      <c r="G17" s="33" t="str">
        <f t="shared" si="0"/>
        <v>5.10/km</v>
      </c>
      <c r="H17" s="34">
        <f t="shared" si="1"/>
        <v>0.0050000000000000044</v>
      </c>
      <c r="I17" s="34">
        <f>F17-INDEX($F$4:$F$352,MATCH(D17,$D$4:$D$352,0))</f>
        <v>0.0011805555555555597</v>
      </c>
    </row>
    <row r="18" spans="1:9" s="1" customFormat="1" ht="15" customHeight="1">
      <c r="A18" s="18">
        <v>15</v>
      </c>
      <c r="B18" s="60" t="s">
        <v>205</v>
      </c>
      <c r="C18" s="60" t="s">
        <v>130</v>
      </c>
      <c r="D18" s="61" t="s">
        <v>157</v>
      </c>
      <c r="E18" s="60" t="s">
        <v>196</v>
      </c>
      <c r="F18" s="64" t="s">
        <v>274</v>
      </c>
      <c r="G18" s="33" t="str">
        <f t="shared" si="0"/>
        <v>5.13/km</v>
      </c>
      <c r="H18" s="34">
        <f t="shared" si="1"/>
        <v>0.0054513888888888945</v>
      </c>
      <c r="I18" s="34">
        <f>F18-INDEX($F$4:$F$352,MATCH(D18,$D$4:$D$352,0))</f>
        <v>0.0050925925925926</v>
      </c>
    </row>
    <row r="19" spans="1:9" s="1" customFormat="1" ht="15" customHeight="1">
      <c r="A19" s="18">
        <v>16</v>
      </c>
      <c r="B19" s="60" t="s">
        <v>166</v>
      </c>
      <c r="C19" s="60" t="s">
        <v>85</v>
      </c>
      <c r="D19" s="61" t="s">
        <v>157</v>
      </c>
      <c r="E19" s="60" t="s">
        <v>184</v>
      </c>
      <c r="F19" s="64" t="s">
        <v>275</v>
      </c>
      <c r="G19" s="33" t="str">
        <f t="shared" si="0"/>
        <v>5.14/km</v>
      </c>
      <c r="H19" s="34">
        <f t="shared" si="1"/>
        <v>0.005578703703703711</v>
      </c>
      <c r="I19" s="34">
        <f>F19-INDEX($F$4:$F$352,MATCH(D19,$D$4:$D$352,0))</f>
        <v>0.005219907407407416</v>
      </c>
    </row>
    <row r="20" spans="1:9" s="1" customFormat="1" ht="15" customHeight="1">
      <c r="A20" s="18">
        <v>17</v>
      </c>
      <c r="B20" s="60" t="s">
        <v>77</v>
      </c>
      <c r="C20" s="60" t="s">
        <v>78</v>
      </c>
      <c r="D20" s="61" t="s">
        <v>105</v>
      </c>
      <c r="E20" s="60" t="s">
        <v>185</v>
      </c>
      <c r="F20" s="64" t="s">
        <v>276</v>
      </c>
      <c r="G20" s="33" t="str">
        <f t="shared" si="0"/>
        <v>5.19/km</v>
      </c>
      <c r="H20" s="34">
        <f t="shared" si="1"/>
        <v>0.006226851851851858</v>
      </c>
      <c r="I20" s="34">
        <f>F20-INDEX($F$4:$F$352,MATCH(D20,$D$4:$D$352,0))</f>
        <v>0.0024074074074074137</v>
      </c>
    </row>
    <row r="21" spans="1:9" s="1" customFormat="1" ht="15" customHeight="1">
      <c r="A21" s="18">
        <v>18</v>
      </c>
      <c r="B21" s="60" t="s">
        <v>206</v>
      </c>
      <c r="C21" s="60" t="s">
        <v>85</v>
      </c>
      <c r="D21" s="61" t="s">
        <v>105</v>
      </c>
      <c r="E21" s="60" t="s">
        <v>190</v>
      </c>
      <c r="F21" s="64" t="s">
        <v>277</v>
      </c>
      <c r="G21" s="33" t="str">
        <f t="shared" si="0"/>
        <v>5.21/km</v>
      </c>
      <c r="H21" s="34">
        <f t="shared" si="1"/>
        <v>0.006481481481481477</v>
      </c>
      <c r="I21" s="34">
        <f>F21-INDEX($F$4:$F$352,MATCH(D21,$D$4:$D$352,0))</f>
        <v>0.002662037037037032</v>
      </c>
    </row>
    <row r="22" spans="1:9" s="1" customFormat="1" ht="15" customHeight="1">
      <c r="A22" s="18">
        <v>19</v>
      </c>
      <c r="B22" s="60" t="s">
        <v>207</v>
      </c>
      <c r="C22" s="60" t="s">
        <v>64</v>
      </c>
      <c r="D22" s="61" t="s">
        <v>105</v>
      </c>
      <c r="E22" s="60" t="s">
        <v>190</v>
      </c>
      <c r="F22" s="64" t="s">
        <v>278</v>
      </c>
      <c r="G22" s="33" t="str">
        <f t="shared" si="0"/>
        <v>5.22/km</v>
      </c>
      <c r="H22" s="34">
        <f t="shared" si="1"/>
        <v>0.00659722222222222</v>
      </c>
      <c r="I22" s="34">
        <f>F22-INDEX($F$4:$F$352,MATCH(D22,$D$4:$D$352,0))</f>
        <v>0.002777777777777775</v>
      </c>
    </row>
    <row r="23" spans="1:9" s="1" customFormat="1" ht="15" customHeight="1">
      <c r="A23" s="24">
        <v>20</v>
      </c>
      <c r="B23" s="56" t="s">
        <v>167</v>
      </c>
      <c r="C23" s="56" t="s">
        <v>168</v>
      </c>
      <c r="D23" s="57" t="s">
        <v>107</v>
      </c>
      <c r="E23" s="56" t="s">
        <v>109</v>
      </c>
      <c r="F23" s="67" t="s">
        <v>279</v>
      </c>
      <c r="G23" s="35" t="str">
        <f t="shared" si="0"/>
        <v>5.22/km</v>
      </c>
      <c r="H23" s="36">
        <f t="shared" si="1"/>
        <v>0.006643518518518521</v>
      </c>
      <c r="I23" s="36">
        <f>F23-INDEX($F$4:$F$352,MATCH(D23,$D$4:$D$352,0))</f>
        <v>0</v>
      </c>
    </row>
    <row r="24" spans="1:9" s="1" customFormat="1" ht="15" customHeight="1">
      <c r="A24" s="18">
        <v>21</v>
      </c>
      <c r="B24" s="60" t="s">
        <v>208</v>
      </c>
      <c r="C24" s="60" t="s">
        <v>209</v>
      </c>
      <c r="D24" s="61" t="s">
        <v>157</v>
      </c>
      <c r="E24" s="60" t="s">
        <v>184</v>
      </c>
      <c r="F24" s="64" t="s">
        <v>280</v>
      </c>
      <c r="G24" s="33" t="str">
        <f t="shared" si="0"/>
        <v>5.24/km</v>
      </c>
      <c r="H24" s="34">
        <f t="shared" si="1"/>
        <v>0.006875000000000006</v>
      </c>
      <c r="I24" s="34">
        <f>F24-INDEX($F$4:$F$352,MATCH(D24,$D$4:$D$352,0))</f>
        <v>0.0065162037037037115</v>
      </c>
    </row>
    <row r="25" spans="1:9" s="1" customFormat="1" ht="15" customHeight="1">
      <c r="A25" s="18">
        <v>22</v>
      </c>
      <c r="B25" s="60" t="s">
        <v>142</v>
      </c>
      <c r="C25" s="60" t="s">
        <v>91</v>
      </c>
      <c r="D25" s="61" t="s">
        <v>105</v>
      </c>
      <c r="E25" s="60" t="s">
        <v>196</v>
      </c>
      <c r="F25" s="63">
        <v>0.0431712962962963</v>
      </c>
      <c r="G25" s="33" t="str">
        <f t="shared" si="0"/>
        <v>5.24/km</v>
      </c>
      <c r="H25" s="34">
        <f t="shared" si="1"/>
        <v>0.0069444444444444475</v>
      </c>
      <c r="I25" s="34">
        <f>F25-INDEX($F$4:$F$352,MATCH(D25,$D$4:$D$352,0))</f>
        <v>0.0031250000000000028</v>
      </c>
    </row>
    <row r="26" spans="1:9" s="1" customFormat="1" ht="15" customHeight="1">
      <c r="A26" s="18">
        <v>23</v>
      </c>
      <c r="B26" s="60" t="s">
        <v>210</v>
      </c>
      <c r="C26" s="60" t="s">
        <v>75</v>
      </c>
      <c r="D26" s="61" t="s">
        <v>105</v>
      </c>
      <c r="E26" s="60" t="s">
        <v>190</v>
      </c>
      <c r="F26" s="64" t="s">
        <v>281</v>
      </c>
      <c r="G26" s="33" t="str">
        <f t="shared" si="0"/>
        <v>5.25/km</v>
      </c>
      <c r="H26" s="34">
        <f t="shared" si="1"/>
        <v>0.006990740740740742</v>
      </c>
      <c r="I26" s="34">
        <f>F26-INDEX($F$4:$F$352,MATCH(D26,$D$4:$D$352,0))</f>
        <v>0.003171296296296297</v>
      </c>
    </row>
    <row r="27" spans="1:9" s="2" customFormat="1" ht="15" customHeight="1">
      <c r="A27" s="18">
        <v>24</v>
      </c>
      <c r="B27" s="60" t="s">
        <v>116</v>
      </c>
      <c r="C27" s="60" t="s">
        <v>117</v>
      </c>
      <c r="D27" s="61" t="s">
        <v>103</v>
      </c>
      <c r="E27" s="60" t="s">
        <v>174</v>
      </c>
      <c r="F27" s="64" t="s">
        <v>0</v>
      </c>
      <c r="G27" s="33" t="str">
        <f t="shared" si="0"/>
        <v>5.28/km</v>
      </c>
      <c r="H27" s="34">
        <f t="shared" si="1"/>
        <v>0.007465277777777779</v>
      </c>
      <c r="I27" s="34">
        <f>F27-INDEX($F$4:$F$352,MATCH(D27,$D$4:$D$352,0))</f>
        <v>0</v>
      </c>
    </row>
    <row r="28" spans="1:9" s="1" customFormat="1" ht="15" customHeight="1">
      <c r="A28" s="18">
        <v>25</v>
      </c>
      <c r="B28" s="60" t="s">
        <v>211</v>
      </c>
      <c r="C28" s="60" t="s">
        <v>88</v>
      </c>
      <c r="D28" s="61" t="s">
        <v>104</v>
      </c>
      <c r="E28" s="60" t="s">
        <v>183</v>
      </c>
      <c r="F28" s="64" t="s">
        <v>1</v>
      </c>
      <c r="G28" s="33" t="str">
        <f t="shared" si="0"/>
        <v>5.31/km</v>
      </c>
      <c r="H28" s="34">
        <f t="shared" si="1"/>
        <v>0.007893518518518522</v>
      </c>
      <c r="I28" s="34">
        <f>F28-INDEX($F$4:$F$352,MATCH(D28,$D$4:$D$352,0))</f>
        <v>0.0038310185185185253</v>
      </c>
    </row>
    <row r="29" spans="1:9" s="1" customFormat="1" ht="15" customHeight="1">
      <c r="A29" s="18">
        <v>26</v>
      </c>
      <c r="B29" s="60" t="s">
        <v>119</v>
      </c>
      <c r="C29" s="60" t="s">
        <v>73</v>
      </c>
      <c r="D29" s="61" t="s">
        <v>103</v>
      </c>
      <c r="E29" s="60" t="s">
        <v>174</v>
      </c>
      <c r="F29" s="64" t="s">
        <v>2</v>
      </c>
      <c r="G29" s="33" t="str">
        <f t="shared" si="0"/>
        <v>5.34/km</v>
      </c>
      <c r="H29" s="34">
        <f t="shared" si="1"/>
        <v>0.008275462962962964</v>
      </c>
      <c r="I29" s="34">
        <f>F29-INDEX($F$4:$F$352,MATCH(D29,$D$4:$D$352,0))</f>
        <v>0.0008101851851851846</v>
      </c>
    </row>
    <row r="30" spans="1:9" s="1" customFormat="1" ht="15" customHeight="1">
      <c r="A30" s="18">
        <v>27</v>
      </c>
      <c r="B30" s="60" t="s">
        <v>148</v>
      </c>
      <c r="C30" s="60" t="s">
        <v>149</v>
      </c>
      <c r="D30" s="61" t="s">
        <v>102</v>
      </c>
      <c r="E30" s="60" t="s">
        <v>174</v>
      </c>
      <c r="F30" s="64" t="s">
        <v>3</v>
      </c>
      <c r="G30" s="33" t="str">
        <f t="shared" si="0"/>
        <v>5.34/km</v>
      </c>
      <c r="H30" s="34">
        <f t="shared" si="1"/>
        <v>0.008287037037037037</v>
      </c>
      <c r="I30" s="34">
        <f>F30-INDEX($F$4:$F$352,MATCH(D30,$D$4:$D$352,0))</f>
        <v>0.008287037037037037</v>
      </c>
    </row>
    <row r="31" spans="1:9" s="1" customFormat="1" ht="15" customHeight="1">
      <c r="A31" s="18">
        <v>28</v>
      </c>
      <c r="B31" s="60" t="s">
        <v>82</v>
      </c>
      <c r="C31" s="60" t="s">
        <v>112</v>
      </c>
      <c r="D31" s="61" t="s">
        <v>106</v>
      </c>
      <c r="E31" s="60" t="s">
        <v>183</v>
      </c>
      <c r="F31" s="64" t="s">
        <v>4</v>
      </c>
      <c r="G31" s="33" t="str">
        <f t="shared" si="0"/>
        <v>5.41/km</v>
      </c>
      <c r="H31" s="34">
        <f t="shared" si="1"/>
        <v>0.009120370370370376</v>
      </c>
      <c r="I31" s="34">
        <f>F31-INDEX($F$4:$F$352,MATCH(D31,$D$4:$D$352,0))</f>
        <v>0.004687500000000004</v>
      </c>
    </row>
    <row r="32" spans="1:9" s="1" customFormat="1" ht="15" customHeight="1">
      <c r="A32" s="18">
        <v>29</v>
      </c>
      <c r="B32" s="60" t="s">
        <v>139</v>
      </c>
      <c r="C32" s="60" t="s">
        <v>65</v>
      </c>
      <c r="D32" s="61" t="s">
        <v>102</v>
      </c>
      <c r="E32" s="60" t="s">
        <v>188</v>
      </c>
      <c r="F32" s="64" t="s">
        <v>5</v>
      </c>
      <c r="G32" s="33" t="str">
        <f t="shared" si="0"/>
        <v>5.43/km</v>
      </c>
      <c r="H32" s="34">
        <f aca="true" t="shared" si="2" ref="H32:H66">F32-$F$4</f>
        <v>0.009375000000000008</v>
      </c>
      <c r="I32" s="34">
        <f>F32-INDEX($F$4:$F$352,MATCH(D32,$D$4:$D$352,0))</f>
        <v>0.009375000000000008</v>
      </c>
    </row>
    <row r="33" spans="1:9" s="1" customFormat="1" ht="15" customHeight="1">
      <c r="A33" s="18">
        <v>30</v>
      </c>
      <c r="B33" s="60" t="s">
        <v>212</v>
      </c>
      <c r="C33" s="60" t="s">
        <v>79</v>
      </c>
      <c r="D33" s="61" t="s">
        <v>103</v>
      </c>
      <c r="E33" s="60" t="s">
        <v>213</v>
      </c>
      <c r="F33" s="64" t="s">
        <v>6</v>
      </c>
      <c r="G33" s="33" t="str">
        <f t="shared" si="0"/>
        <v>5.43/km</v>
      </c>
      <c r="H33" s="34">
        <f t="shared" si="2"/>
        <v>0.009467592592592597</v>
      </c>
      <c r="I33" s="34">
        <f>F33-INDEX($F$4:$F$352,MATCH(D33,$D$4:$D$352,0))</f>
        <v>0.002002314814814818</v>
      </c>
    </row>
    <row r="34" spans="1:9" s="1" customFormat="1" ht="15" customHeight="1">
      <c r="A34" s="18">
        <v>31</v>
      </c>
      <c r="B34" s="60" t="s">
        <v>113</v>
      </c>
      <c r="C34" s="60" t="s">
        <v>118</v>
      </c>
      <c r="D34" s="61" t="s">
        <v>106</v>
      </c>
      <c r="E34" s="60" t="s">
        <v>174</v>
      </c>
      <c r="F34" s="64" t="s">
        <v>7</v>
      </c>
      <c r="G34" s="33" t="str">
        <f t="shared" si="0"/>
        <v>5.44/km</v>
      </c>
      <c r="H34" s="34">
        <f t="shared" si="2"/>
        <v>0.009618055555555553</v>
      </c>
      <c r="I34" s="34">
        <f>F34-INDEX($F$4:$F$352,MATCH(D34,$D$4:$D$352,0))</f>
        <v>0.005185185185185182</v>
      </c>
    </row>
    <row r="35" spans="1:9" s="1" customFormat="1" ht="15" customHeight="1">
      <c r="A35" s="18">
        <v>32</v>
      </c>
      <c r="B35" s="60" t="s">
        <v>214</v>
      </c>
      <c r="C35" s="60" t="s">
        <v>215</v>
      </c>
      <c r="D35" s="61" t="s">
        <v>107</v>
      </c>
      <c r="E35" s="60" t="s">
        <v>190</v>
      </c>
      <c r="F35" s="64" t="s">
        <v>8</v>
      </c>
      <c r="G35" s="33" t="str">
        <f t="shared" si="0"/>
        <v>5.45/km</v>
      </c>
      <c r="H35" s="34">
        <f t="shared" si="2"/>
        <v>0.009652777777777781</v>
      </c>
      <c r="I35" s="34">
        <f>F35-INDEX($F$4:$F$352,MATCH(D35,$D$4:$D$352,0))</f>
        <v>0.00300925925925926</v>
      </c>
    </row>
    <row r="36" spans="1:9" s="1" customFormat="1" ht="15" customHeight="1">
      <c r="A36" s="18">
        <v>33</v>
      </c>
      <c r="B36" s="60" t="s">
        <v>133</v>
      </c>
      <c r="C36" s="60" t="s">
        <v>134</v>
      </c>
      <c r="D36" s="61" t="s">
        <v>216</v>
      </c>
      <c r="E36" s="60" t="s">
        <v>175</v>
      </c>
      <c r="F36" s="64" t="s">
        <v>9</v>
      </c>
      <c r="G36" s="33" t="str">
        <f t="shared" si="0"/>
        <v>5.45/km</v>
      </c>
      <c r="H36" s="34">
        <f t="shared" si="2"/>
        <v>0.009687500000000002</v>
      </c>
      <c r="I36" s="34">
        <f>F36-INDEX($F$4:$F$352,MATCH(D36,$D$4:$D$352,0))</f>
        <v>0</v>
      </c>
    </row>
    <row r="37" spans="1:9" s="1" customFormat="1" ht="15" customHeight="1">
      <c r="A37" s="18">
        <v>34</v>
      </c>
      <c r="B37" s="60" t="s">
        <v>131</v>
      </c>
      <c r="C37" s="60" t="s">
        <v>132</v>
      </c>
      <c r="D37" s="61" t="s">
        <v>106</v>
      </c>
      <c r="E37" s="60" t="s">
        <v>177</v>
      </c>
      <c r="F37" s="64" t="s">
        <v>10</v>
      </c>
      <c r="G37" s="33" t="str">
        <f t="shared" si="0"/>
        <v>5.45/km</v>
      </c>
      <c r="H37" s="34">
        <f t="shared" si="2"/>
        <v>0.009699074074074075</v>
      </c>
      <c r="I37" s="34">
        <f>F37-INDEX($F$4:$F$352,MATCH(D37,$D$4:$D$352,0))</f>
        <v>0.0052662037037037035</v>
      </c>
    </row>
    <row r="38" spans="1:9" s="1" customFormat="1" ht="15" customHeight="1">
      <c r="A38" s="18">
        <v>35</v>
      </c>
      <c r="B38" s="60" t="s">
        <v>217</v>
      </c>
      <c r="C38" s="60" t="s">
        <v>68</v>
      </c>
      <c r="D38" s="61" t="s">
        <v>106</v>
      </c>
      <c r="E38" s="60" t="s">
        <v>218</v>
      </c>
      <c r="F38" s="64" t="s">
        <v>11</v>
      </c>
      <c r="G38" s="33" t="str">
        <f t="shared" si="0"/>
        <v>5.46/km</v>
      </c>
      <c r="H38" s="34">
        <f t="shared" si="2"/>
        <v>0.009826388888888891</v>
      </c>
      <c r="I38" s="34">
        <f>F38-INDEX($F$4:$F$352,MATCH(D38,$D$4:$D$352,0))</f>
        <v>0.00539351851851852</v>
      </c>
    </row>
    <row r="39" spans="1:9" s="1" customFormat="1" ht="15" customHeight="1">
      <c r="A39" s="18">
        <v>36</v>
      </c>
      <c r="B39" s="60" t="s">
        <v>146</v>
      </c>
      <c r="C39" s="60" t="s">
        <v>147</v>
      </c>
      <c r="D39" s="61" t="s">
        <v>216</v>
      </c>
      <c r="E39" s="60" t="s">
        <v>177</v>
      </c>
      <c r="F39" s="64" t="s">
        <v>12</v>
      </c>
      <c r="G39" s="33" t="str">
        <f t="shared" si="0"/>
        <v>5.47/km</v>
      </c>
      <c r="H39" s="34">
        <f t="shared" si="2"/>
        <v>0.009953703703703708</v>
      </c>
      <c r="I39" s="34">
        <f>F39-INDEX($F$4:$F$352,MATCH(D39,$D$4:$D$352,0))</f>
        <v>0.000266203703703706</v>
      </c>
    </row>
    <row r="40" spans="1:9" s="1" customFormat="1" ht="15" customHeight="1">
      <c r="A40" s="18">
        <v>37</v>
      </c>
      <c r="B40" s="60" t="s">
        <v>93</v>
      </c>
      <c r="C40" s="60" t="s">
        <v>89</v>
      </c>
      <c r="D40" s="61" t="s">
        <v>105</v>
      </c>
      <c r="E40" s="60" t="s">
        <v>186</v>
      </c>
      <c r="F40" s="64" t="s">
        <v>13</v>
      </c>
      <c r="G40" s="33" t="str">
        <f t="shared" si="0"/>
        <v>5.49/km</v>
      </c>
      <c r="H40" s="34">
        <f t="shared" si="2"/>
        <v>0.010289351851851855</v>
      </c>
      <c r="I40" s="34">
        <f>F40-INDEX($F$4:$F$352,MATCH(D40,$D$4:$D$352,0))</f>
        <v>0.00646990740740741</v>
      </c>
    </row>
    <row r="41" spans="1:9" s="1" customFormat="1" ht="15" customHeight="1">
      <c r="A41" s="18">
        <v>38</v>
      </c>
      <c r="B41" s="60" t="s">
        <v>219</v>
      </c>
      <c r="C41" s="60" t="s">
        <v>220</v>
      </c>
      <c r="D41" s="61" t="s">
        <v>107</v>
      </c>
      <c r="E41" s="60" t="s">
        <v>190</v>
      </c>
      <c r="F41" s="64" t="s">
        <v>14</v>
      </c>
      <c r="G41" s="33" t="str">
        <f t="shared" si="0"/>
        <v>5.50/km</v>
      </c>
      <c r="H41" s="34">
        <f t="shared" si="2"/>
        <v>0.010312500000000002</v>
      </c>
      <c r="I41" s="34">
        <f>F41-INDEX($F$4:$F$352,MATCH(D41,$D$4:$D$352,0))</f>
        <v>0.0036689814814814814</v>
      </c>
    </row>
    <row r="42" spans="1:9" s="1" customFormat="1" ht="15" customHeight="1">
      <c r="A42" s="18">
        <v>39</v>
      </c>
      <c r="B42" s="60" t="s">
        <v>170</v>
      </c>
      <c r="C42" s="60" t="s">
        <v>83</v>
      </c>
      <c r="D42" s="61" t="s">
        <v>105</v>
      </c>
      <c r="E42" s="60" t="s">
        <v>183</v>
      </c>
      <c r="F42" s="64" t="s">
        <v>15</v>
      </c>
      <c r="G42" s="33" t="str">
        <f t="shared" si="0"/>
        <v>5.52/km</v>
      </c>
      <c r="H42" s="34">
        <f t="shared" si="2"/>
        <v>0.010671296296296304</v>
      </c>
      <c r="I42" s="34">
        <f>F42-INDEX($F$4:$F$352,MATCH(D42,$D$4:$D$352,0))</f>
        <v>0.006851851851851859</v>
      </c>
    </row>
    <row r="43" spans="1:9" s="1" customFormat="1" ht="15" customHeight="1">
      <c r="A43" s="18">
        <v>40</v>
      </c>
      <c r="B43" s="60" t="s">
        <v>128</v>
      </c>
      <c r="C43" s="60" t="s">
        <v>129</v>
      </c>
      <c r="D43" s="61" t="s">
        <v>221</v>
      </c>
      <c r="E43" s="60" t="s">
        <v>178</v>
      </c>
      <c r="F43" s="64" t="s">
        <v>16</v>
      </c>
      <c r="G43" s="33" t="str">
        <f t="shared" si="0"/>
        <v>5.52/km</v>
      </c>
      <c r="H43" s="34">
        <f t="shared" si="2"/>
        <v>0.01068287037037037</v>
      </c>
      <c r="I43" s="34">
        <f>F43-INDEX($F$4:$F$352,MATCH(D43,$D$4:$D$352,0))</f>
        <v>0</v>
      </c>
    </row>
    <row r="44" spans="1:9" s="1" customFormat="1" ht="15" customHeight="1">
      <c r="A44" s="18">
        <v>41</v>
      </c>
      <c r="B44" s="60" t="s">
        <v>222</v>
      </c>
      <c r="C44" s="60" t="s">
        <v>66</v>
      </c>
      <c r="D44" s="61" t="s">
        <v>102</v>
      </c>
      <c r="E44" s="60" t="s">
        <v>196</v>
      </c>
      <c r="F44" s="64" t="s">
        <v>17</v>
      </c>
      <c r="G44" s="33" t="str">
        <f t="shared" si="0"/>
        <v>6.01/km</v>
      </c>
      <c r="H44" s="34">
        <f t="shared" si="2"/>
        <v>0.011759259259259261</v>
      </c>
      <c r="I44" s="34">
        <f>F44-INDEX($F$4:$F$352,MATCH(D44,$D$4:$D$352,0))</f>
        <v>0.011759259259259261</v>
      </c>
    </row>
    <row r="45" spans="1:9" s="1" customFormat="1" ht="15" customHeight="1">
      <c r="A45" s="18">
        <v>42</v>
      </c>
      <c r="B45" s="60" t="s">
        <v>223</v>
      </c>
      <c r="C45" s="60" t="s">
        <v>115</v>
      </c>
      <c r="D45" s="61" t="s">
        <v>104</v>
      </c>
      <c r="E45" s="60" t="s">
        <v>224</v>
      </c>
      <c r="F45" s="64" t="s">
        <v>18</v>
      </c>
      <c r="G45" s="33" t="str">
        <f t="shared" si="0"/>
        <v>6.02/km</v>
      </c>
      <c r="H45" s="34">
        <f t="shared" si="2"/>
        <v>0.011932870370370371</v>
      </c>
      <c r="I45" s="34">
        <f>F45-INDEX($F$4:$F$352,MATCH(D45,$D$4:$D$352,0))</f>
        <v>0.007870370370370375</v>
      </c>
    </row>
    <row r="46" spans="1:9" s="1" customFormat="1" ht="15" customHeight="1">
      <c r="A46" s="24">
        <v>43</v>
      </c>
      <c r="B46" s="56" t="s">
        <v>150</v>
      </c>
      <c r="C46" s="56" t="s">
        <v>151</v>
      </c>
      <c r="D46" s="57" t="s">
        <v>103</v>
      </c>
      <c r="E46" s="56" t="s">
        <v>109</v>
      </c>
      <c r="F46" s="67" t="s">
        <v>19</v>
      </c>
      <c r="G46" s="35" t="str">
        <f t="shared" si="0"/>
        <v>6.03/km</v>
      </c>
      <c r="H46" s="36">
        <f t="shared" si="2"/>
        <v>0.012060185185185188</v>
      </c>
      <c r="I46" s="36">
        <f>F46-INDEX($F$4:$F$352,MATCH(D46,$D$4:$D$352,0))</f>
        <v>0.004594907407407409</v>
      </c>
    </row>
    <row r="47" spans="1:9" s="1" customFormat="1" ht="15" customHeight="1">
      <c r="A47" s="18">
        <v>44</v>
      </c>
      <c r="B47" s="60" t="s">
        <v>225</v>
      </c>
      <c r="C47" s="60" t="s">
        <v>79</v>
      </c>
      <c r="D47" s="61" t="s">
        <v>105</v>
      </c>
      <c r="E47" s="60" t="s">
        <v>218</v>
      </c>
      <c r="F47" s="64" t="s">
        <v>20</v>
      </c>
      <c r="G47" s="33" t="str">
        <f t="shared" si="0"/>
        <v>6.07/km</v>
      </c>
      <c r="H47" s="34">
        <f t="shared" si="2"/>
        <v>0.012569444444444453</v>
      </c>
      <c r="I47" s="34">
        <f>F47-INDEX($F$4:$F$352,MATCH(D47,$D$4:$D$352,0))</f>
        <v>0.008750000000000008</v>
      </c>
    </row>
    <row r="48" spans="1:9" s="1" customFormat="1" ht="15" customHeight="1">
      <c r="A48" s="18">
        <v>45</v>
      </c>
      <c r="B48" s="60" t="s">
        <v>144</v>
      </c>
      <c r="C48" s="60" t="s">
        <v>145</v>
      </c>
      <c r="D48" s="61" t="s">
        <v>221</v>
      </c>
      <c r="E48" s="60" t="s">
        <v>176</v>
      </c>
      <c r="F48" s="63">
        <v>0.04866898148148149</v>
      </c>
      <c r="G48" s="33" t="str">
        <f t="shared" si="0"/>
        <v>6.06/km</v>
      </c>
      <c r="H48" s="34">
        <f t="shared" si="2"/>
        <v>0.012442129629629636</v>
      </c>
      <c r="I48" s="34">
        <f>F48-INDEX($F$4:$F$352,MATCH(D48,$D$4:$D$352,0))</f>
        <v>0.001759259259259266</v>
      </c>
    </row>
    <row r="49" spans="1:9" s="1" customFormat="1" ht="15" customHeight="1">
      <c r="A49" s="18">
        <v>46</v>
      </c>
      <c r="B49" s="60" t="s">
        <v>171</v>
      </c>
      <c r="C49" s="60" t="s">
        <v>112</v>
      </c>
      <c r="D49" s="61" t="s">
        <v>107</v>
      </c>
      <c r="E49" s="60" t="s">
        <v>190</v>
      </c>
      <c r="F49" s="64" t="s">
        <v>21</v>
      </c>
      <c r="G49" s="33" t="str">
        <f t="shared" si="0"/>
        <v>6.10/km</v>
      </c>
      <c r="H49" s="34">
        <f t="shared" si="2"/>
        <v>0.01306712962962963</v>
      </c>
      <c r="I49" s="34">
        <f>F49-INDEX($F$4:$F$352,MATCH(D49,$D$4:$D$352,0))</f>
        <v>0.006423611111111109</v>
      </c>
    </row>
    <row r="50" spans="1:9" s="1" customFormat="1" ht="15" customHeight="1">
      <c r="A50" s="18">
        <v>47</v>
      </c>
      <c r="B50" s="60" t="s">
        <v>226</v>
      </c>
      <c r="C50" s="60" t="s">
        <v>66</v>
      </c>
      <c r="D50" s="61" t="s">
        <v>105</v>
      </c>
      <c r="E50" s="60" t="s">
        <v>227</v>
      </c>
      <c r="F50" s="64" t="s">
        <v>22</v>
      </c>
      <c r="G50" s="33" t="str">
        <f t="shared" si="0"/>
        <v>6.14/km</v>
      </c>
      <c r="H50" s="34">
        <f t="shared" si="2"/>
        <v>0.013541666666666667</v>
      </c>
      <c r="I50" s="34">
        <f>F50-INDEX($F$4:$F$352,MATCH(D50,$D$4:$D$352,0))</f>
        <v>0.009722222222222222</v>
      </c>
    </row>
    <row r="51" spans="1:9" s="1" customFormat="1" ht="15" customHeight="1">
      <c r="A51" s="18">
        <v>48</v>
      </c>
      <c r="B51" s="60" t="s">
        <v>135</v>
      </c>
      <c r="C51" s="60" t="s">
        <v>136</v>
      </c>
      <c r="D51" s="61" t="s">
        <v>216</v>
      </c>
      <c r="E51" s="60" t="s">
        <v>175</v>
      </c>
      <c r="F51" s="64" t="s">
        <v>23</v>
      </c>
      <c r="G51" s="33" t="str">
        <f t="shared" si="0"/>
        <v>6.15/km</v>
      </c>
      <c r="H51" s="34">
        <f t="shared" si="2"/>
        <v>0.013738425925925932</v>
      </c>
      <c r="I51" s="34">
        <f>F51-INDEX($F$4:$F$352,MATCH(D51,$D$4:$D$352,0))</f>
        <v>0.00405092592592593</v>
      </c>
    </row>
    <row r="52" spans="1:9" s="1" customFormat="1" ht="15" customHeight="1">
      <c r="A52" s="18">
        <v>49</v>
      </c>
      <c r="B52" s="60" t="s">
        <v>152</v>
      </c>
      <c r="C52" s="60" t="s">
        <v>66</v>
      </c>
      <c r="D52" s="61" t="s">
        <v>104</v>
      </c>
      <c r="E52" s="60" t="s">
        <v>189</v>
      </c>
      <c r="F52" s="64" t="s">
        <v>24</v>
      </c>
      <c r="G52" s="33" t="str">
        <f t="shared" si="0"/>
        <v>6.16/km</v>
      </c>
      <c r="H52" s="34">
        <f t="shared" si="2"/>
        <v>0.013784722222222226</v>
      </c>
      <c r="I52" s="34">
        <f>F52-INDEX($F$4:$F$352,MATCH(D52,$D$4:$D$352,0))</f>
        <v>0.00972222222222223</v>
      </c>
    </row>
    <row r="53" spans="1:9" s="3" customFormat="1" ht="15" customHeight="1">
      <c r="A53" s="18">
        <v>50</v>
      </c>
      <c r="B53" s="60" t="s">
        <v>228</v>
      </c>
      <c r="C53" s="60" t="s">
        <v>63</v>
      </c>
      <c r="D53" s="61" t="s">
        <v>104</v>
      </c>
      <c r="E53" s="60" t="s">
        <v>189</v>
      </c>
      <c r="F53" s="64" t="s">
        <v>24</v>
      </c>
      <c r="G53" s="33" t="str">
        <f t="shared" si="0"/>
        <v>6.16/km</v>
      </c>
      <c r="H53" s="34">
        <f t="shared" si="2"/>
        <v>0.013784722222222226</v>
      </c>
      <c r="I53" s="34">
        <f>F53-INDEX($F$4:$F$352,MATCH(D53,$D$4:$D$352,0))</f>
        <v>0.00972222222222223</v>
      </c>
    </row>
    <row r="54" spans="1:9" s="1" customFormat="1" ht="15" customHeight="1">
      <c r="A54" s="18">
        <v>51</v>
      </c>
      <c r="B54" s="60" t="s">
        <v>169</v>
      </c>
      <c r="C54" s="60" t="s">
        <v>165</v>
      </c>
      <c r="D54" s="61" t="s">
        <v>105</v>
      </c>
      <c r="E54" s="60" t="s">
        <v>227</v>
      </c>
      <c r="F54" s="64" t="s">
        <v>25</v>
      </c>
      <c r="G54" s="33" t="str">
        <f t="shared" si="0"/>
        <v>6.21/km</v>
      </c>
      <c r="H54" s="34">
        <f t="shared" si="2"/>
        <v>0.014444444444444447</v>
      </c>
      <c r="I54" s="34">
        <f>F54-INDEX($F$4:$F$352,MATCH(D54,$D$4:$D$352,0))</f>
        <v>0.010625000000000002</v>
      </c>
    </row>
    <row r="55" spans="1:9" s="1" customFormat="1" ht="15" customHeight="1">
      <c r="A55" s="18">
        <v>52</v>
      </c>
      <c r="B55" s="60" t="s">
        <v>229</v>
      </c>
      <c r="C55" s="60" t="s">
        <v>160</v>
      </c>
      <c r="D55" s="61" t="s">
        <v>230</v>
      </c>
      <c r="E55" s="60" t="s">
        <v>179</v>
      </c>
      <c r="F55" s="64" t="s">
        <v>26</v>
      </c>
      <c r="G55" s="33" t="str">
        <f t="shared" si="0"/>
        <v>6.21/km</v>
      </c>
      <c r="H55" s="34">
        <f t="shared" si="2"/>
        <v>0.014479166666666668</v>
      </c>
      <c r="I55" s="34">
        <f>F55-INDEX($F$4:$F$352,MATCH(D55,$D$4:$D$352,0))</f>
        <v>0</v>
      </c>
    </row>
    <row r="56" spans="1:9" s="1" customFormat="1" ht="15" customHeight="1">
      <c r="A56" s="18">
        <v>53</v>
      </c>
      <c r="B56" s="60" t="s">
        <v>231</v>
      </c>
      <c r="C56" s="60" t="s">
        <v>111</v>
      </c>
      <c r="D56" s="61" t="s">
        <v>106</v>
      </c>
      <c r="E56" s="60" t="s">
        <v>187</v>
      </c>
      <c r="F56" s="64" t="s">
        <v>27</v>
      </c>
      <c r="G56" s="33" t="str">
        <f t="shared" si="0"/>
        <v>6.22/km</v>
      </c>
      <c r="H56" s="34">
        <f t="shared" si="2"/>
        <v>0.014652777777777778</v>
      </c>
      <c r="I56" s="34">
        <f>F56-INDEX($F$4:$F$352,MATCH(D56,$D$4:$D$352,0))</f>
        <v>0.010219907407407407</v>
      </c>
    </row>
    <row r="57" spans="1:9" s="1" customFormat="1" ht="15" customHeight="1">
      <c r="A57" s="18">
        <v>54</v>
      </c>
      <c r="B57" s="60" t="s">
        <v>153</v>
      </c>
      <c r="C57" s="60" t="s">
        <v>154</v>
      </c>
      <c r="D57" s="61" t="s">
        <v>106</v>
      </c>
      <c r="E57" s="60" t="s">
        <v>232</v>
      </c>
      <c r="F57" s="64" t="s">
        <v>28</v>
      </c>
      <c r="G57" s="33" t="str">
        <f t="shared" si="0"/>
        <v>6.27/km</v>
      </c>
      <c r="H57" s="34">
        <f t="shared" si="2"/>
        <v>0.015254629629629632</v>
      </c>
      <c r="I57" s="34">
        <f>F57-INDEX($F$4:$F$352,MATCH(D57,$D$4:$D$352,0))</f>
        <v>0.01082175925925926</v>
      </c>
    </row>
    <row r="58" spans="1:9" s="1" customFormat="1" ht="15" customHeight="1">
      <c r="A58" s="24">
        <v>55</v>
      </c>
      <c r="B58" s="56" t="s">
        <v>233</v>
      </c>
      <c r="C58" s="56" t="s">
        <v>143</v>
      </c>
      <c r="D58" s="57" t="s">
        <v>103</v>
      </c>
      <c r="E58" s="56" t="s">
        <v>109</v>
      </c>
      <c r="F58" s="67" t="s">
        <v>29</v>
      </c>
      <c r="G58" s="35" t="str">
        <f t="shared" si="0"/>
        <v>6.29/km</v>
      </c>
      <c r="H58" s="36">
        <f t="shared" si="2"/>
        <v>0.015509259259259264</v>
      </c>
      <c r="I58" s="36">
        <f>F58-INDEX($F$4:$F$352,MATCH(D58,$D$4:$D$352,0))</f>
        <v>0.008043981481481485</v>
      </c>
    </row>
    <row r="59" spans="1:9" s="1" customFormat="1" ht="15" customHeight="1">
      <c r="A59" s="18">
        <v>56</v>
      </c>
      <c r="B59" s="60" t="s">
        <v>87</v>
      </c>
      <c r="C59" s="60" t="s">
        <v>86</v>
      </c>
      <c r="D59" s="61" t="s">
        <v>216</v>
      </c>
      <c r="E59" s="60" t="s">
        <v>178</v>
      </c>
      <c r="F59" s="64" t="s">
        <v>30</v>
      </c>
      <c r="G59" s="33" t="str">
        <f t="shared" si="0"/>
        <v>6.30/km</v>
      </c>
      <c r="H59" s="34">
        <f t="shared" si="2"/>
        <v>0.015682870370370375</v>
      </c>
      <c r="I59" s="34">
        <f>F59-INDEX($F$4:$F$352,MATCH(D59,$D$4:$D$352,0))</f>
        <v>0.005995370370370373</v>
      </c>
    </row>
    <row r="60" spans="1:9" s="1" customFormat="1" ht="15" customHeight="1">
      <c r="A60" s="18">
        <v>57</v>
      </c>
      <c r="B60" s="60" t="s">
        <v>234</v>
      </c>
      <c r="C60" s="60" t="s">
        <v>69</v>
      </c>
      <c r="D60" s="61" t="s">
        <v>106</v>
      </c>
      <c r="E60" s="60" t="s">
        <v>190</v>
      </c>
      <c r="F60" s="64" t="s">
        <v>31</v>
      </c>
      <c r="G60" s="33" t="str">
        <f t="shared" si="0"/>
        <v>6.32/km</v>
      </c>
      <c r="H60" s="34">
        <f t="shared" si="2"/>
        <v>0.015891203703703713</v>
      </c>
      <c r="I60" s="34">
        <f>F60-INDEX($F$4:$F$352,MATCH(D60,$D$4:$D$352,0))</f>
        <v>0.011458333333333341</v>
      </c>
    </row>
    <row r="61" spans="1:9" s="1" customFormat="1" ht="15" customHeight="1">
      <c r="A61" s="18">
        <v>58</v>
      </c>
      <c r="B61" s="60" t="s">
        <v>92</v>
      </c>
      <c r="C61" s="60" t="s">
        <v>90</v>
      </c>
      <c r="D61" s="61" t="s">
        <v>102</v>
      </c>
      <c r="E61" s="60" t="s">
        <v>108</v>
      </c>
      <c r="F61" s="64" t="s">
        <v>32</v>
      </c>
      <c r="G61" s="33" t="str">
        <f t="shared" si="0"/>
        <v>6.32/km</v>
      </c>
      <c r="H61" s="34">
        <f t="shared" si="2"/>
        <v>0.015937500000000007</v>
      </c>
      <c r="I61" s="34">
        <f>F61-INDEX($F$4:$F$352,MATCH(D61,$D$4:$D$352,0))</f>
        <v>0.015937500000000007</v>
      </c>
    </row>
    <row r="62" spans="1:9" s="1" customFormat="1" ht="15" customHeight="1">
      <c r="A62" s="18">
        <v>59</v>
      </c>
      <c r="B62" s="60" t="s">
        <v>122</v>
      </c>
      <c r="C62" s="60" t="s">
        <v>123</v>
      </c>
      <c r="D62" s="61" t="s">
        <v>107</v>
      </c>
      <c r="E62" s="60" t="s">
        <v>174</v>
      </c>
      <c r="F62" s="64" t="s">
        <v>33</v>
      </c>
      <c r="G62" s="33" t="str">
        <f t="shared" si="0"/>
        <v>6.33/km</v>
      </c>
      <c r="H62" s="34">
        <f t="shared" si="2"/>
        <v>0.016087962962962964</v>
      </c>
      <c r="I62" s="34">
        <f>F62-INDEX($F$4:$F$352,MATCH(D62,$D$4:$D$352,0))</f>
        <v>0.009444444444444443</v>
      </c>
    </row>
    <row r="63" spans="1:9" s="1" customFormat="1" ht="15" customHeight="1">
      <c r="A63" s="18">
        <v>60</v>
      </c>
      <c r="B63" s="60" t="s">
        <v>235</v>
      </c>
      <c r="C63" s="60" t="s">
        <v>80</v>
      </c>
      <c r="D63" s="61" t="s">
        <v>105</v>
      </c>
      <c r="E63" s="60" t="s">
        <v>236</v>
      </c>
      <c r="F63" s="64" t="s">
        <v>34</v>
      </c>
      <c r="G63" s="33" t="str">
        <f t="shared" si="0"/>
        <v>6.37/km</v>
      </c>
      <c r="H63" s="34">
        <f t="shared" si="2"/>
        <v>0.016550925925925927</v>
      </c>
      <c r="I63" s="34">
        <f>F63-INDEX($F$4:$F$352,MATCH(D63,$D$4:$D$352,0))</f>
        <v>0.012731481481481483</v>
      </c>
    </row>
    <row r="64" spans="1:9" s="1" customFormat="1" ht="15" customHeight="1">
      <c r="A64" s="18">
        <v>61</v>
      </c>
      <c r="B64" s="60" t="s">
        <v>237</v>
      </c>
      <c r="C64" s="60" t="s">
        <v>71</v>
      </c>
      <c r="D64" s="61" t="s">
        <v>157</v>
      </c>
      <c r="E64" s="60" t="s">
        <v>183</v>
      </c>
      <c r="F64" s="64" t="s">
        <v>35</v>
      </c>
      <c r="G64" s="33" t="str">
        <f t="shared" si="0"/>
        <v>6.37/km</v>
      </c>
      <c r="H64" s="34">
        <f t="shared" si="2"/>
        <v>0.016574074074074074</v>
      </c>
      <c r="I64" s="34">
        <f>F64-INDEX($F$4:$F$352,MATCH(D64,$D$4:$D$352,0))</f>
        <v>0.01621527777777778</v>
      </c>
    </row>
    <row r="65" spans="1:9" s="1" customFormat="1" ht="15" customHeight="1">
      <c r="A65" s="18">
        <v>62</v>
      </c>
      <c r="B65" s="60" t="s">
        <v>155</v>
      </c>
      <c r="C65" s="60" t="s">
        <v>74</v>
      </c>
      <c r="D65" s="61" t="s">
        <v>106</v>
      </c>
      <c r="E65" s="60" t="s">
        <v>218</v>
      </c>
      <c r="F65" s="64" t="s">
        <v>36</v>
      </c>
      <c r="G65" s="33" t="str">
        <f t="shared" si="0"/>
        <v>6.44/km</v>
      </c>
      <c r="H65" s="34">
        <f t="shared" si="2"/>
        <v>0.017592592592592597</v>
      </c>
      <c r="I65" s="34">
        <f>F65-INDEX($F$4:$F$352,MATCH(D65,$D$4:$D$352,0))</f>
        <v>0.013159722222222225</v>
      </c>
    </row>
    <row r="66" spans="1:9" s="1" customFormat="1" ht="15" customHeight="1">
      <c r="A66" s="18">
        <v>63</v>
      </c>
      <c r="B66" s="60" t="s">
        <v>137</v>
      </c>
      <c r="C66" s="60" t="s">
        <v>76</v>
      </c>
      <c r="D66" s="61" t="s">
        <v>107</v>
      </c>
      <c r="E66" s="60" t="s">
        <v>174</v>
      </c>
      <c r="F66" s="64" t="s">
        <v>37</v>
      </c>
      <c r="G66" s="33" t="str">
        <f t="shared" si="0"/>
        <v>6.47/km</v>
      </c>
      <c r="H66" s="34">
        <f aca="true" t="shared" si="3" ref="H66:H89">F66-$F$4</f>
        <v>0.01788194444444445</v>
      </c>
      <c r="I66" s="34">
        <f>F66-INDEX($F$4:$F$352,MATCH(D66,$D$4:$D$352,0))</f>
        <v>0.01123842592592593</v>
      </c>
    </row>
    <row r="67" spans="1:9" ht="15" customHeight="1">
      <c r="A67" s="18">
        <v>64</v>
      </c>
      <c r="B67" s="60" t="s">
        <v>238</v>
      </c>
      <c r="C67" s="60" t="s">
        <v>81</v>
      </c>
      <c r="D67" s="61" t="s">
        <v>105</v>
      </c>
      <c r="E67" s="60" t="s">
        <v>239</v>
      </c>
      <c r="F67" s="64" t="s">
        <v>38</v>
      </c>
      <c r="G67" s="33" t="str">
        <f t="shared" si="0"/>
        <v>6.49/km</v>
      </c>
      <c r="H67" s="34">
        <f t="shared" si="3"/>
        <v>0.018275462962962966</v>
      </c>
      <c r="I67" s="34">
        <f>F67-INDEX($F$4:$F$352,MATCH(D67,$D$4:$D$352,0))</f>
        <v>0.01445601851851852</v>
      </c>
    </row>
    <row r="68" spans="1:9" ht="15" customHeight="1">
      <c r="A68" s="18">
        <v>65</v>
      </c>
      <c r="B68" s="60" t="s">
        <v>96</v>
      </c>
      <c r="C68" s="60" t="s">
        <v>91</v>
      </c>
      <c r="D68" s="61" t="s">
        <v>105</v>
      </c>
      <c r="E68" s="60" t="s">
        <v>175</v>
      </c>
      <c r="F68" s="64" t="s">
        <v>39</v>
      </c>
      <c r="G68" s="33" t="str">
        <f aca="true" t="shared" si="4" ref="G68:G89">TEXT(INT((HOUR(F68)*3600+MINUTE(F68)*60+SECOND(F68))/$I$2/60),"0")&amp;"."&amp;TEXT(MOD((HOUR(F68)*3600+MINUTE(F68)*60+SECOND(F68))/$I$2,60),"00")&amp;"/km"</f>
        <v>6.52/km</v>
      </c>
      <c r="H68" s="34">
        <f t="shared" si="3"/>
        <v>0.018611111111111106</v>
      </c>
      <c r="I68" s="34">
        <f>F68-INDEX($F$4:$F$352,MATCH(D68,$D$4:$D$352,0))</f>
        <v>0.014791666666666661</v>
      </c>
    </row>
    <row r="69" spans="1:9" ht="15" customHeight="1">
      <c r="A69" s="18">
        <v>66</v>
      </c>
      <c r="B69" s="60" t="s">
        <v>240</v>
      </c>
      <c r="C69" s="60" t="s">
        <v>241</v>
      </c>
      <c r="D69" s="61" t="s">
        <v>230</v>
      </c>
      <c r="E69" s="60" t="s">
        <v>242</v>
      </c>
      <c r="F69" s="64" t="s">
        <v>40</v>
      </c>
      <c r="G69" s="33" t="str">
        <f t="shared" si="4"/>
        <v>6.52/km</v>
      </c>
      <c r="H69" s="34">
        <f t="shared" si="3"/>
        <v>0.018645833333333334</v>
      </c>
      <c r="I69" s="34">
        <f>F69-INDEX($F$4:$F$352,MATCH(D69,$D$4:$D$352,0))</f>
        <v>0.004166666666666666</v>
      </c>
    </row>
    <row r="70" spans="1:9" ht="15" customHeight="1">
      <c r="A70" s="18">
        <v>67</v>
      </c>
      <c r="B70" s="60" t="s">
        <v>243</v>
      </c>
      <c r="C70" s="60" t="s">
        <v>244</v>
      </c>
      <c r="D70" s="61" t="s">
        <v>107</v>
      </c>
      <c r="E70" s="60" t="s">
        <v>190</v>
      </c>
      <c r="F70" s="64" t="s">
        <v>41</v>
      </c>
      <c r="G70" s="33" t="str">
        <f t="shared" si="4"/>
        <v>6.55/km</v>
      </c>
      <c r="H70" s="34">
        <f t="shared" si="3"/>
        <v>0.018993055555555555</v>
      </c>
      <c r="I70" s="34">
        <f>F70-INDEX($F$4:$F$352,MATCH(D70,$D$4:$D$352,0))</f>
        <v>0.012349537037037034</v>
      </c>
    </row>
    <row r="71" spans="1:9" ht="15" customHeight="1">
      <c r="A71" s="18">
        <v>68</v>
      </c>
      <c r="B71" s="60" t="s">
        <v>139</v>
      </c>
      <c r="C71" s="60" t="s">
        <v>72</v>
      </c>
      <c r="D71" s="61" t="s">
        <v>105</v>
      </c>
      <c r="E71" s="60" t="s">
        <v>188</v>
      </c>
      <c r="F71" s="64" t="s">
        <v>42</v>
      </c>
      <c r="G71" s="33" t="str">
        <f t="shared" si="4"/>
        <v>6.57/km</v>
      </c>
      <c r="H71" s="34">
        <f t="shared" si="3"/>
        <v>0.019259259259259254</v>
      </c>
      <c r="I71" s="34">
        <f>F71-INDEX($F$4:$F$352,MATCH(D71,$D$4:$D$352,0))</f>
        <v>0.015439814814814809</v>
      </c>
    </row>
    <row r="72" spans="1:9" ht="15" customHeight="1">
      <c r="A72" s="18">
        <v>69</v>
      </c>
      <c r="B72" s="60" t="s">
        <v>172</v>
      </c>
      <c r="C72" s="60" t="s">
        <v>67</v>
      </c>
      <c r="D72" s="61" t="s">
        <v>105</v>
      </c>
      <c r="E72" s="60" t="s">
        <v>245</v>
      </c>
      <c r="F72" s="64" t="s">
        <v>43</v>
      </c>
      <c r="G72" s="33" t="str">
        <f t="shared" si="4"/>
        <v>7.01/km</v>
      </c>
      <c r="H72" s="34">
        <f t="shared" si="3"/>
        <v>0.019872685185185188</v>
      </c>
      <c r="I72" s="34">
        <f>F72-INDEX($F$4:$F$352,MATCH(D72,$D$4:$D$352,0))</f>
        <v>0.016053240740740743</v>
      </c>
    </row>
    <row r="73" spans="1:9" ht="15" customHeight="1">
      <c r="A73" s="18">
        <v>70</v>
      </c>
      <c r="B73" s="60" t="s">
        <v>246</v>
      </c>
      <c r="C73" s="60" t="s">
        <v>247</v>
      </c>
      <c r="D73" s="61" t="s">
        <v>107</v>
      </c>
      <c r="E73" s="60" t="s">
        <v>190</v>
      </c>
      <c r="F73" s="64" t="s">
        <v>44</v>
      </c>
      <c r="G73" s="33" t="str">
        <f t="shared" si="4"/>
        <v>7.03/km</v>
      </c>
      <c r="H73" s="34">
        <f t="shared" si="3"/>
        <v>0.020034722222222218</v>
      </c>
      <c r="I73" s="34">
        <f>F73-INDEX($F$4:$F$352,MATCH(D73,$D$4:$D$352,0))</f>
        <v>0.013391203703703697</v>
      </c>
    </row>
    <row r="74" spans="1:9" ht="15" customHeight="1">
      <c r="A74" s="18">
        <v>71</v>
      </c>
      <c r="B74" s="60" t="s">
        <v>248</v>
      </c>
      <c r="C74" s="60" t="s">
        <v>138</v>
      </c>
      <c r="D74" s="61" t="s">
        <v>249</v>
      </c>
      <c r="E74" s="60" t="s">
        <v>239</v>
      </c>
      <c r="F74" s="64" t="s">
        <v>45</v>
      </c>
      <c r="G74" s="33" t="str">
        <f t="shared" si="4"/>
        <v>7.05/km</v>
      </c>
      <c r="H74" s="34">
        <f t="shared" si="3"/>
        <v>0.020335648148148144</v>
      </c>
      <c r="I74" s="34">
        <f>F74-INDEX($F$4:$F$352,MATCH(D74,$D$4:$D$352,0))</f>
        <v>0</v>
      </c>
    </row>
    <row r="75" spans="1:9" ht="15" customHeight="1">
      <c r="A75" s="18">
        <v>72</v>
      </c>
      <c r="B75" s="60" t="s">
        <v>98</v>
      </c>
      <c r="C75" s="60" t="s">
        <v>99</v>
      </c>
      <c r="D75" s="61" t="s">
        <v>221</v>
      </c>
      <c r="E75" s="60" t="s">
        <v>176</v>
      </c>
      <c r="F75" s="64" t="s">
        <v>46</v>
      </c>
      <c r="G75" s="33" t="str">
        <f t="shared" si="4"/>
        <v>7.12/km</v>
      </c>
      <c r="H75" s="34">
        <f t="shared" si="3"/>
        <v>0.021250000000000005</v>
      </c>
      <c r="I75" s="34">
        <f>F75-INDEX($F$4:$F$352,MATCH(D75,$D$4:$D$352,0))</f>
        <v>0.010567129629629635</v>
      </c>
    </row>
    <row r="76" spans="1:9" ht="15" customHeight="1">
      <c r="A76" s="18">
        <v>73</v>
      </c>
      <c r="B76" s="60" t="s">
        <v>250</v>
      </c>
      <c r="C76" s="60" t="s">
        <v>251</v>
      </c>
      <c r="D76" s="61" t="s">
        <v>221</v>
      </c>
      <c r="E76" s="60" t="s">
        <v>174</v>
      </c>
      <c r="F76" s="64" t="s">
        <v>47</v>
      </c>
      <c r="G76" s="33" t="str">
        <f t="shared" si="4"/>
        <v>7.15/km</v>
      </c>
      <c r="H76" s="34">
        <f t="shared" si="3"/>
        <v>0.02164351851851852</v>
      </c>
      <c r="I76" s="34">
        <f>F76-INDEX($F$4:$F$352,MATCH(D76,$D$4:$D$352,0))</f>
        <v>0.01096064814814815</v>
      </c>
    </row>
    <row r="77" spans="1:9" ht="15" customHeight="1">
      <c r="A77" s="18">
        <v>74</v>
      </c>
      <c r="B77" s="60" t="s">
        <v>120</v>
      </c>
      <c r="C77" s="60" t="s">
        <v>121</v>
      </c>
      <c r="D77" s="61" t="s">
        <v>230</v>
      </c>
      <c r="E77" s="60" t="s">
        <v>174</v>
      </c>
      <c r="F77" s="64" t="s">
        <v>48</v>
      </c>
      <c r="G77" s="33" t="str">
        <f t="shared" si="4"/>
        <v>7.15/km</v>
      </c>
      <c r="H77" s="34">
        <f t="shared" si="3"/>
        <v>0.021655092592592594</v>
      </c>
      <c r="I77" s="34">
        <f>F77-INDEX($F$4:$F$352,MATCH(D77,$D$4:$D$352,0))</f>
        <v>0.007175925925925926</v>
      </c>
    </row>
    <row r="78" spans="1:9" ht="15" customHeight="1">
      <c r="A78" s="18">
        <v>75</v>
      </c>
      <c r="B78" s="60" t="s">
        <v>252</v>
      </c>
      <c r="C78" s="60" t="s">
        <v>140</v>
      </c>
      <c r="D78" s="61" t="s">
        <v>221</v>
      </c>
      <c r="E78" s="60" t="s">
        <v>174</v>
      </c>
      <c r="F78" s="64" t="s">
        <v>49</v>
      </c>
      <c r="G78" s="33" t="str">
        <f t="shared" si="4"/>
        <v>7.15/km</v>
      </c>
      <c r="H78" s="34">
        <f t="shared" si="3"/>
        <v>0.021666666666666667</v>
      </c>
      <c r="I78" s="34">
        <f>F78-INDEX($F$4:$F$352,MATCH(D78,$D$4:$D$352,0))</f>
        <v>0.010983796296296297</v>
      </c>
    </row>
    <row r="79" spans="1:9" ht="15" customHeight="1">
      <c r="A79" s="18">
        <v>76</v>
      </c>
      <c r="B79" s="60" t="s">
        <v>253</v>
      </c>
      <c r="C79" s="60" t="s">
        <v>254</v>
      </c>
      <c r="D79" s="61" t="s">
        <v>221</v>
      </c>
      <c r="E79" s="60" t="s">
        <v>183</v>
      </c>
      <c r="F79" s="64" t="s">
        <v>50</v>
      </c>
      <c r="G79" s="33" t="str">
        <f t="shared" si="4"/>
        <v>7.15/km</v>
      </c>
      <c r="H79" s="34">
        <f t="shared" si="3"/>
        <v>0.021678240740740748</v>
      </c>
      <c r="I79" s="34">
        <f>F79-INDEX($F$4:$F$352,MATCH(D79,$D$4:$D$352,0))</f>
        <v>0.010995370370370378</v>
      </c>
    </row>
    <row r="80" spans="1:9" ht="15" customHeight="1">
      <c r="A80" s="18">
        <v>77</v>
      </c>
      <c r="B80" s="60" t="s">
        <v>255</v>
      </c>
      <c r="C80" s="60" t="s">
        <v>84</v>
      </c>
      <c r="D80" s="61" t="s">
        <v>105</v>
      </c>
      <c r="E80" s="60" t="s">
        <v>183</v>
      </c>
      <c r="F80" s="64" t="s">
        <v>51</v>
      </c>
      <c r="G80" s="33" t="str">
        <f t="shared" si="4"/>
        <v>7.15/km</v>
      </c>
      <c r="H80" s="34">
        <f t="shared" si="3"/>
        <v>0.021689814814814815</v>
      </c>
      <c r="I80" s="34">
        <f>F80-INDEX($F$4:$F$352,MATCH(D80,$D$4:$D$352,0))</f>
        <v>0.01787037037037037</v>
      </c>
    </row>
    <row r="81" spans="1:9" ht="15" customHeight="1">
      <c r="A81" s="18">
        <v>78</v>
      </c>
      <c r="B81" s="60" t="s">
        <v>256</v>
      </c>
      <c r="C81" s="60" t="s">
        <v>90</v>
      </c>
      <c r="D81" s="61" t="s">
        <v>106</v>
      </c>
      <c r="E81" s="60" t="s">
        <v>227</v>
      </c>
      <c r="F81" s="64" t="s">
        <v>51</v>
      </c>
      <c r="G81" s="33" t="str">
        <f t="shared" si="4"/>
        <v>7.15/km</v>
      </c>
      <c r="H81" s="34">
        <f t="shared" si="3"/>
        <v>0.021689814814814815</v>
      </c>
      <c r="I81" s="34">
        <f>F81-INDEX($F$4:$F$352,MATCH(D81,$D$4:$D$352,0))</f>
        <v>0.017256944444444443</v>
      </c>
    </row>
    <row r="82" spans="1:9" ht="15" customHeight="1">
      <c r="A82" s="18">
        <v>79</v>
      </c>
      <c r="B82" s="60" t="s">
        <v>114</v>
      </c>
      <c r="C82" s="60" t="s">
        <v>71</v>
      </c>
      <c r="D82" s="61" t="s">
        <v>157</v>
      </c>
      <c r="E82" s="60" t="s">
        <v>196</v>
      </c>
      <c r="F82" s="61" t="s">
        <v>257</v>
      </c>
      <c r="G82" s="66">
        <v>0</v>
      </c>
      <c r="H82" s="66">
        <v>0</v>
      </c>
      <c r="I82" s="66">
        <v>0</v>
      </c>
    </row>
    <row r="83" spans="1:9" ht="15" customHeight="1">
      <c r="A83" s="18">
        <v>80</v>
      </c>
      <c r="B83" s="60" t="s">
        <v>173</v>
      </c>
      <c r="C83" s="60" t="s">
        <v>110</v>
      </c>
      <c r="D83" s="61" t="s">
        <v>105</v>
      </c>
      <c r="E83" s="60" t="s">
        <v>174</v>
      </c>
      <c r="F83" s="61" t="s">
        <v>257</v>
      </c>
      <c r="G83" s="66">
        <v>0</v>
      </c>
      <c r="H83" s="66">
        <v>0</v>
      </c>
      <c r="I83" s="66">
        <v>0</v>
      </c>
    </row>
    <row r="84" spans="1:9" ht="15" customHeight="1">
      <c r="A84" s="24">
        <v>81</v>
      </c>
      <c r="B84" s="56" t="s">
        <v>127</v>
      </c>
      <c r="C84" s="56" t="s">
        <v>88</v>
      </c>
      <c r="D84" s="57" t="s">
        <v>249</v>
      </c>
      <c r="E84" s="56" t="s">
        <v>109</v>
      </c>
      <c r="F84" s="57" t="s">
        <v>257</v>
      </c>
      <c r="G84" s="68">
        <v>0</v>
      </c>
      <c r="H84" s="68">
        <v>0</v>
      </c>
      <c r="I84" s="68">
        <v>0</v>
      </c>
    </row>
    <row r="85" spans="1:9" ht="15" customHeight="1">
      <c r="A85" s="18">
        <v>82</v>
      </c>
      <c r="B85" s="60" t="s">
        <v>258</v>
      </c>
      <c r="C85" s="60" t="s">
        <v>65</v>
      </c>
      <c r="D85" s="61" t="s">
        <v>249</v>
      </c>
      <c r="E85" s="60" t="s">
        <v>174</v>
      </c>
      <c r="F85" s="61" t="s">
        <v>257</v>
      </c>
      <c r="G85" s="66">
        <v>0</v>
      </c>
      <c r="H85" s="66">
        <v>0</v>
      </c>
      <c r="I85" s="66">
        <v>0</v>
      </c>
    </row>
    <row r="86" spans="1:9" ht="15" customHeight="1">
      <c r="A86" s="18">
        <v>83</v>
      </c>
      <c r="B86" s="60" t="s">
        <v>164</v>
      </c>
      <c r="C86" s="60" t="s">
        <v>259</v>
      </c>
      <c r="D86" s="61" t="s">
        <v>230</v>
      </c>
      <c r="E86" s="60" t="s">
        <v>182</v>
      </c>
      <c r="F86" s="61" t="s">
        <v>257</v>
      </c>
      <c r="G86" s="66">
        <v>0</v>
      </c>
      <c r="H86" s="66">
        <v>0</v>
      </c>
      <c r="I86" s="66">
        <v>0</v>
      </c>
    </row>
    <row r="87" spans="1:9" ht="15" customHeight="1">
      <c r="A87" s="24">
        <v>84</v>
      </c>
      <c r="B87" s="56" t="s">
        <v>260</v>
      </c>
      <c r="C87" s="56" t="s">
        <v>261</v>
      </c>
      <c r="D87" s="57" t="s">
        <v>216</v>
      </c>
      <c r="E87" s="56" t="s">
        <v>109</v>
      </c>
      <c r="F87" s="57" t="s">
        <v>257</v>
      </c>
      <c r="G87" s="68">
        <v>0</v>
      </c>
      <c r="H87" s="68">
        <v>0</v>
      </c>
      <c r="I87" s="68">
        <v>0</v>
      </c>
    </row>
    <row r="88" spans="1:9" ht="15" customHeight="1">
      <c r="A88" s="24">
        <v>85</v>
      </c>
      <c r="B88" s="56" t="s">
        <v>94</v>
      </c>
      <c r="C88" s="56" t="s">
        <v>95</v>
      </c>
      <c r="D88" s="57" t="s">
        <v>216</v>
      </c>
      <c r="E88" s="56" t="s">
        <v>109</v>
      </c>
      <c r="F88" s="57" t="s">
        <v>257</v>
      </c>
      <c r="G88" s="68">
        <v>0</v>
      </c>
      <c r="H88" s="68">
        <v>0</v>
      </c>
      <c r="I88" s="68">
        <v>0</v>
      </c>
    </row>
    <row r="89" spans="1:9" ht="15" customHeight="1" thickBot="1">
      <c r="A89" s="69">
        <v>86</v>
      </c>
      <c r="B89" s="70" t="s">
        <v>262</v>
      </c>
      <c r="C89" s="70" t="s">
        <v>263</v>
      </c>
      <c r="D89" s="71" t="s">
        <v>264</v>
      </c>
      <c r="E89" s="70" t="s">
        <v>109</v>
      </c>
      <c r="F89" s="71" t="s">
        <v>257</v>
      </c>
      <c r="G89" s="72">
        <v>0</v>
      </c>
      <c r="H89" s="72">
        <v>0</v>
      </c>
      <c r="I89" s="72">
        <v>0</v>
      </c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autoFilter ref="A3:I8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B21" sqref="B2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Cesano Urban Trail</v>
      </c>
      <c r="B1" s="43"/>
      <c r="C1" s="44"/>
    </row>
    <row r="2" spans="1:3" ht="33" customHeight="1" thickBot="1">
      <c r="A2" s="45" t="str">
        <f>Individuale!A2&amp;" km. "&amp;Individuale!I2</f>
        <v>Cesano (RM) Italia - Domenica 29/03/2009 km. 11,5</v>
      </c>
      <c r="B2" s="46"/>
      <c r="C2" s="47"/>
    </row>
    <row r="3" spans="1:3" ht="24.75" customHeight="1" thickBot="1">
      <c r="A3" s="15" t="s">
        <v>53</v>
      </c>
      <c r="B3" s="16" t="s">
        <v>57</v>
      </c>
      <c r="C3" s="16" t="s">
        <v>62</v>
      </c>
    </row>
    <row r="4" spans="1:3" ht="15" customHeight="1">
      <c r="A4" s="20">
        <v>1</v>
      </c>
      <c r="B4" s="19" t="s">
        <v>174</v>
      </c>
      <c r="C4" s="27">
        <v>12</v>
      </c>
    </row>
    <row r="5" spans="1:3" ht="15" customHeight="1">
      <c r="A5" s="8">
        <v>2</v>
      </c>
      <c r="B5" s="21" t="s">
        <v>190</v>
      </c>
      <c r="C5" s="29">
        <v>9</v>
      </c>
    </row>
    <row r="6" spans="1:3" ht="15" customHeight="1">
      <c r="A6" s="25">
        <v>3</v>
      </c>
      <c r="B6" s="26" t="s">
        <v>109</v>
      </c>
      <c r="C6" s="28">
        <v>8</v>
      </c>
    </row>
    <row r="7" spans="1:3" ht="15" customHeight="1">
      <c r="A7" s="8">
        <v>4</v>
      </c>
      <c r="B7" s="21" t="s">
        <v>183</v>
      </c>
      <c r="C7" s="29">
        <v>7</v>
      </c>
    </row>
    <row r="8" spans="1:3" ht="15" customHeight="1">
      <c r="A8" s="8">
        <v>5</v>
      </c>
      <c r="B8" s="21" t="s">
        <v>196</v>
      </c>
      <c r="C8" s="29">
        <v>6</v>
      </c>
    </row>
    <row r="9" spans="1:3" ht="15" customHeight="1">
      <c r="A9" s="8">
        <v>6</v>
      </c>
      <c r="B9" s="21" t="s">
        <v>175</v>
      </c>
      <c r="C9" s="29">
        <v>3</v>
      </c>
    </row>
    <row r="10" spans="1:3" ht="15" customHeight="1">
      <c r="A10" s="8">
        <v>7</v>
      </c>
      <c r="B10" s="21" t="s">
        <v>176</v>
      </c>
      <c r="C10" s="29">
        <v>3</v>
      </c>
    </row>
    <row r="11" spans="1:3" ht="15" customHeight="1">
      <c r="A11" s="8">
        <v>8</v>
      </c>
      <c r="B11" s="21" t="s">
        <v>218</v>
      </c>
      <c r="C11" s="29">
        <v>3</v>
      </c>
    </row>
    <row r="12" spans="1:3" ht="15" customHeight="1">
      <c r="A12" s="8">
        <v>9</v>
      </c>
      <c r="B12" s="21" t="s">
        <v>227</v>
      </c>
      <c r="C12" s="29">
        <v>3</v>
      </c>
    </row>
    <row r="13" spans="1:3" ht="15" customHeight="1">
      <c r="A13" s="8">
        <v>10</v>
      </c>
      <c r="B13" s="21" t="s">
        <v>188</v>
      </c>
      <c r="C13" s="29">
        <v>2</v>
      </c>
    </row>
    <row r="14" spans="1:3" ht="15" customHeight="1">
      <c r="A14" s="8">
        <v>11</v>
      </c>
      <c r="B14" s="21" t="s">
        <v>177</v>
      </c>
      <c r="C14" s="29">
        <v>2</v>
      </c>
    </row>
    <row r="15" spans="1:3" ht="15" customHeight="1">
      <c r="A15" s="8">
        <v>12</v>
      </c>
      <c r="B15" s="21" t="s">
        <v>189</v>
      </c>
      <c r="C15" s="29">
        <v>2</v>
      </c>
    </row>
    <row r="16" spans="1:3" ht="15" customHeight="1">
      <c r="A16" s="8">
        <v>13</v>
      </c>
      <c r="B16" s="21" t="s">
        <v>184</v>
      </c>
      <c r="C16" s="29">
        <v>2</v>
      </c>
    </row>
    <row r="17" spans="1:3" ht="15" customHeight="1">
      <c r="A17" s="8">
        <v>14</v>
      </c>
      <c r="B17" s="21" t="s">
        <v>239</v>
      </c>
      <c r="C17" s="29">
        <v>2</v>
      </c>
    </row>
    <row r="18" spans="1:3" ht="15" customHeight="1">
      <c r="A18" s="8">
        <v>15</v>
      </c>
      <c r="B18" s="21" t="s">
        <v>156</v>
      </c>
      <c r="C18" s="29">
        <v>2</v>
      </c>
    </row>
    <row r="19" spans="1:3" ht="15" customHeight="1">
      <c r="A19" s="8">
        <v>16</v>
      </c>
      <c r="B19" s="21" t="s">
        <v>178</v>
      </c>
      <c r="C19" s="29">
        <v>2</v>
      </c>
    </row>
    <row r="20" spans="1:3" ht="15" customHeight="1">
      <c r="A20" s="8">
        <v>17</v>
      </c>
      <c r="B20" s="21" t="s">
        <v>232</v>
      </c>
      <c r="C20" s="29">
        <v>1</v>
      </c>
    </row>
    <row r="21" spans="1:3" ht="15" customHeight="1">
      <c r="A21" s="8">
        <v>18</v>
      </c>
      <c r="B21" s="21" t="s">
        <v>204</v>
      </c>
      <c r="C21" s="29">
        <v>1</v>
      </c>
    </row>
    <row r="22" spans="1:3" ht="15" customHeight="1">
      <c r="A22" s="8">
        <v>19</v>
      </c>
      <c r="B22" s="21" t="s">
        <v>182</v>
      </c>
      <c r="C22" s="29">
        <v>1</v>
      </c>
    </row>
    <row r="23" spans="1:3" ht="15" customHeight="1">
      <c r="A23" s="8">
        <v>20</v>
      </c>
      <c r="B23" s="21" t="s">
        <v>245</v>
      </c>
      <c r="C23" s="29">
        <v>1</v>
      </c>
    </row>
    <row r="24" spans="1:3" ht="15" customHeight="1">
      <c r="A24" s="8">
        <v>21</v>
      </c>
      <c r="B24" s="21" t="s">
        <v>224</v>
      </c>
      <c r="C24" s="29">
        <v>1</v>
      </c>
    </row>
    <row r="25" spans="1:3" ht="15" customHeight="1">
      <c r="A25" s="8">
        <v>22</v>
      </c>
      <c r="B25" s="21" t="s">
        <v>213</v>
      </c>
      <c r="C25" s="29">
        <v>1</v>
      </c>
    </row>
    <row r="26" spans="1:3" ht="15" customHeight="1">
      <c r="A26" s="8">
        <v>23</v>
      </c>
      <c r="B26" s="21" t="s">
        <v>185</v>
      </c>
      <c r="C26" s="29">
        <v>1</v>
      </c>
    </row>
    <row r="27" spans="1:3" ht="15" customHeight="1">
      <c r="A27" s="8">
        <v>24</v>
      </c>
      <c r="B27" s="21" t="s">
        <v>108</v>
      </c>
      <c r="C27" s="29">
        <v>1</v>
      </c>
    </row>
    <row r="28" spans="1:3" ht="15" customHeight="1">
      <c r="A28" s="8">
        <v>25</v>
      </c>
      <c r="B28" s="21" t="s">
        <v>179</v>
      </c>
      <c r="C28" s="29">
        <v>1</v>
      </c>
    </row>
    <row r="29" spans="1:3" ht="15" customHeight="1">
      <c r="A29" s="8">
        <v>26</v>
      </c>
      <c r="B29" s="21" t="s">
        <v>236</v>
      </c>
      <c r="C29" s="29">
        <v>1</v>
      </c>
    </row>
    <row r="30" spans="1:3" ht="15" customHeight="1">
      <c r="A30" s="8">
        <v>27</v>
      </c>
      <c r="B30" s="21" t="s">
        <v>180</v>
      </c>
      <c r="C30" s="29">
        <v>1</v>
      </c>
    </row>
    <row r="31" spans="1:3" ht="15" customHeight="1">
      <c r="A31" s="8">
        <v>28</v>
      </c>
      <c r="B31" s="21" t="s">
        <v>186</v>
      </c>
      <c r="C31" s="29">
        <v>1</v>
      </c>
    </row>
    <row r="32" spans="1:3" ht="15" customHeight="1">
      <c r="A32" s="8">
        <v>29</v>
      </c>
      <c r="B32" s="21" t="s">
        <v>181</v>
      </c>
      <c r="C32" s="29">
        <v>1</v>
      </c>
    </row>
    <row r="33" spans="1:3" ht="15" customHeight="1">
      <c r="A33" s="8">
        <v>30</v>
      </c>
      <c r="B33" s="21" t="s">
        <v>193</v>
      </c>
      <c r="C33" s="29">
        <v>1</v>
      </c>
    </row>
    <row r="34" spans="1:3" ht="15" customHeight="1">
      <c r="A34" s="8">
        <v>31</v>
      </c>
      <c r="B34" s="21" t="s">
        <v>192</v>
      </c>
      <c r="C34" s="29">
        <v>1</v>
      </c>
    </row>
    <row r="35" spans="1:3" ht="15" customHeight="1">
      <c r="A35" s="8">
        <v>32</v>
      </c>
      <c r="B35" s="21" t="s">
        <v>199</v>
      </c>
      <c r="C35" s="29">
        <v>1</v>
      </c>
    </row>
    <row r="36" spans="1:3" ht="15" customHeight="1">
      <c r="A36" s="8">
        <v>33</v>
      </c>
      <c r="B36" s="21" t="s">
        <v>242</v>
      </c>
      <c r="C36" s="29">
        <v>1</v>
      </c>
    </row>
    <row r="37" spans="1:3" ht="15" customHeight="1" thickBot="1">
      <c r="A37" s="9">
        <v>34</v>
      </c>
      <c r="B37" s="22" t="s">
        <v>187</v>
      </c>
      <c r="C37" s="30">
        <v>1</v>
      </c>
    </row>
    <row r="38" ht="15" customHeight="1">
      <c r="C38" s="4">
        <f>SUM(C4:C37)</f>
        <v>86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2009-06-22T11:07:04Z</dcterms:modified>
  <cp:category/>
  <cp:version/>
  <cp:contentType/>
  <cp:contentStatus/>
</cp:coreProperties>
</file>